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940" windowHeight="12405" activeTab="0"/>
  </bookViews>
  <sheets>
    <sheet name="User data input" sheetId="1" r:id="rId1"/>
    <sheet name="Explanations" sheetId="2" r:id="rId2"/>
    <sheet name="Calculations" sheetId="3" r:id="rId3"/>
  </sheets>
  <definedNames>
    <definedName name="_xlnm.Print_Area" localSheetId="2">'Calculations'!$A$1:$M$32</definedName>
    <definedName name="_xlnm.Print_Area" localSheetId="1">'Explanations'!$A$1:$M$7</definedName>
    <definedName name="_xlnm.Print_Area" localSheetId="0">'User data input'!$A$1:$N$40</definedName>
  </definedNames>
  <calcPr fullCalcOnLoad="1"/>
</workbook>
</file>

<file path=xl/sharedStrings.xml><?xml version="1.0" encoding="utf-8"?>
<sst xmlns="http://schemas.openxmlformats.org/spreadsheetml/2006/main" count="133" uniqueCount="102">
  <si>
    <t>Total N</t>
  </si>
  <si>
    <t>Year</t>
  </si>
  <si>
    <t>(dry t/ha)</t>
  </si>
  <si>
    <t>Total P</t>
  </si>
  <si>
    <t>Total K</t>
  </si>
  <si>
    <t>Bulk density</t>
  </si>
  <si>
    <t>Year 1 (% available)</t>
  </si>
  <si>
    <t>Year 2 (% available)</t>
  </si>
  <si>
    <t>Year 3 (% available)</t>
  </si>
  <si>
    <t>Total nitrogen (%)</t>
  </si>
  <si>
    <t>Total phosphorus (%)</t>
  </si>
  <si>
    <t>Total potassium (%)</t>
  </si>
  <si>
    <t>Crop</t>
  </si>
  <si>
    <t>type</t>
  </si>
  <si>
    <t xml:space="preserve">Total N </t>
  </si>
  <si>
    <t xml:space="preserve">Total P </t>
  </si>
  <si>
    <t xml:space="preserve">Total K </t>
  </si>
  <si>
    <t>Applic-n</t>
  </si>
  <si>
    <t>available</t>
  </si>
  <si>
    <t>(kg/ha/yr)</t>
  </si>
  <si>
    <t>Calculations</t>
  </si>
  <si>
    <t>N</t>
  </si>
  <si>
    <t>P</t>
  </si>
  <si>
    <t>K</t>
  </si>
  <si>
    <t>Moisture (%)</t>
  </si>
  <si>
    <t>(% dry weight basis)</t>
  </si>
  <si>
    <r>
      <t>(kg m</t>
    </r>
    <r>
      <rPr>
        <vertAlign val="superscript"/>
        <sz val="9"/>
        <rFont val="Arial"/>
        <family val="2"/>
      </rPr>
      <t>-3</t>
    </r>
    <r>
      <rPr>
        <sz val="9"/>
        <rFont val="Arial"/>
        <family val="2"/>
      </rPr>
      <t>)</t>
    </r>
  </si>
  <si>
    <t xml:space="preserve">Nutrients </t>
  </si>
  <si>
    <t xml:space="preserve">Compost </t>
  </si>
  <si>
    <t>characteristics</t>
  </si>
  <si>
    <t xml:space="preserve">Asumptions for nutrient availability from composted products </t>
  </si>
  <si>
    <t>Explanations</t>
  </si>
  <si>
    <t>Total N Fert</t>
  </si>
  <si>
    <t>Total P Fert</t>
  </si>
  <si>
    <t>practice</t>
  </si>
  <si>
    <t>Total K Fert</t>
  </si>
  <si>
    <t xml:space="preserve">Results </t>
  </si>
  <si>
    <t xml:space="preserve">Compost application context </t>
  </si>
  <si>
    <t>loading</t>
  </si>
  <si>
    <t>insert data</t>
  </si>
  <si>
    <t>kg/ha</t>
  </si>
  <si>
    <r>
      <t xml:space="preserve">Nitrogen </t>
    </r>
    <r>
      <rPr>
        <sz val="9"/>
        <color indexed="10"/>
        <rFont val="Arial"/>
        <family val="2"/>
      </rPr>
      <t>(actual N applied via fertiliser)</t>
    </r>
  </si>
  <si>
    <r>
      <t xml:space="preserve">Phosphorus </t>
    </r>
    <r>
      <rPr>
        <sz val="9"/>
        <color indexed="10"/>
        <rFont val="Arial"/>
        <family val="2"/>
      </rPr>
      <t>(actual P applied via fertiliser)</t>
    </r>
  </si>
  <si>
    <r>
      <t xml:space="preserve">Potassium </t>
    </r>
    <r>
      <rPr>
        <sz val="9"/>
        <color indexed="10"/>
        <rFont val="Arial"/>
        <family val="2"/>
      </rPr>
      <t>(actual K applied via fertiliser)</t>
    </r>
  </si>
  <si>
    <r>
      <t>Estimated nutrient deficit</t>
    </r>
    <r>
      <rPr>
        <b/>
        <sz val="9"/>
        <color indexed="10"/>
        <rFont val="Arial"/>
        <family val="2"/>
      </rPr>
      <t xml:space="preserve"> (- negative) </t>
    </r>
    <r>
      <rPr>
        <b/>
        <sz val="9"/>
        <rFont val="Arial"/>
        <family val="2"/>
      </rPr>
      <t xml:space="preserve">or excess </t>
    </r>
    <r>
      <rPr>
        <b/>
        <sz val="9"/>
        <color indexed="10"/>
        <rFont val="Arial"/>
        <family val="2"/>
      </rPr>
      <t xml:space="preserve">(+ positive) </t>
    </r>
    <r>
      <rPr>
        <b/>
        <sz val="9"/>
        <rFont val="Arial"/>
        <family val="2"/>
      </rPr>
      <t xml:space="preserve">  </t>
    </r>
  </si>
  <si>
    <t xml:space="preserve">Note: a range of fertiliser products are used by growers containing varying concent-   </t>
  </si>
  <si>
    <t>rations of N, P and K. Enter total amount of N, P and K applied, not total fertiliser applied</t>
  </si>
  <si>
    <t>All nutrient figures represent total nutrient per hectare, which must be calculated from respective % nutrient contained in the fertiliser generally used and vice versa.</t>
  </si>
  <si>
    <t>Note - all nutrient figures represent total nutrient per hectare, which must be calculated from the respective % nutrient contained in the fertiliser generally used</t>
  </si>
  <si>
    <t xml:space="preserve">Implication for annual fertiliser applications </t>
  </si>
  <si>
    <t xml:space="preserve">Majority of NPK nutrients are released over 2 - 3 years, see results below </t>
  </si>
  <si>
    <r>
      <t>Step 2.</t>
    </r>
    <r>
      <rPr>
        <sz val="8"/>
        <rFont val="Arial"/>
        <family val="2"/>
      </rPr>
      <t xml:space="preserve"> Note: </t>
    </r>
  </si>
  <si>
    <r>
      <t>Step 4.</t>
    </r>
    <r>
      <rPr>
        <sz val="8"/>
        <rFont val="Arial"/>
        <family val="2"/>
      </rPr>
      <t xml:space="preserve"> </t>
    </r>
  </si>
  <si>
    <t>Step 1.</t>
  </si>
  <si>
    <t>Note for users</t>
  </si>
  <si>
    <t>Composted soil conditioner nutrient contribution calculator</t>
  </si>
  <si>
    <t>Total compost application per hectare (see instruction 3)</t>
  </si>
  <si>
    <t>Compost</t>
  </si>
  <si>
    <t>phosphorus and potassium fertilisers applied per hectare per year (ie. total NPK nutrient application, not total fertiliser application rate).</t>
  </si>
  <si>
    <t>Step 3.</t>
  </si>
  <si>
    <t>3. Soil has the ability to adsorb excess P added to the soil therefore reduces its risk of being leached. However, it should be noted that different soils have different P sorption capacity. After soil profile reaches its maximum P sorption capacity, any excess P left in the soil has the potential to  leach from the soil profile.</t>
  </si>
  <si>
    <t>2. Phosphorus fixation in the soil has not be taken into consideration in these nutrient balances because composted products release nutrients over time (unlike mineral fertilisers) after mineralisation of organic matter present in these products.</t>
  </si>
  <si>
    <t>1. This budget is based on current current farm fertiliser practice, not on crop nutrient removal calculations as fertiliser application varies widely and growers implement varying land management practices .</t>
  </si>
  <si>
    <t>P in compost tends to be released at a reasonably consistently rate across the year</t>
  </si>
  <si>
    <t xml:space="preserve">N - where compost is adequately mature, nitrogen from the compost present in echangeable and soluble forms can be directly available for </t>
  </si>
  <si>
    <t xml:space="preserve">K in compost tends to be relatively available for the first cropping cycle after application and can potentially be leached from </t>
  </si>
  <si>
    <t>soils with low CEC.</t>
  </si>
  <si>
    <t xml:space="preserve">the current crop, without risk of short term nitrigen draw down that can result from inadequately mature composts. Where immature </t>
  </si>
  <si>
    <t xml:space="preserve">Note: N contribution from cool climate regions tends to be lower, and N contribution from warm temperate climates tends to be higher, Californian studies have resulted in 30 - 42% of total N being crop available over the first 2 years, for a range of composts and compost maturities; Italian studies have shown contribution of 36 - 44% of total N over the first 2 years. A comprehensive californian study demonstrated that: "early releases in available soil N are largely due to  inorganic forms of nitrogen, the NH4 (ammonium) and NO3 (nitrate) content of the composts. After one week, most of the inorganic nitrogen in soils was in nitrate NO3 form, suggesting rapid conversion of the NH4 in the composts". This same study identifies that: "Continued mineralisation of the organic N in these composts continued to increase the amount of inorganic N in the soil", and that "there was NO CORRELATION or predictive relationship between either NH4 or NO3 levels in the compost and the percentage of total N released". </t>
  </si>
  <si>
    <r>
      <t>Total volume of compost applied per hectare (m</t>
    </r>
    <r>
      <rPr>
        <vertAlign val="superscript"/>
        <sz val="9"/>
        <rFont val="Arial"/>
        <family val="2"/>
      </rPr>
      <t>3</t>
    </r>
    <r>
      <rPr>
        <sz val="9"/>
        <rFont val="Arial"/>
        <family val="2"/>
      </rPr>
      <t>)</t>
    </r>
  </si>
  <si>
    <r>
      <t>Total weight of compost applied per hectare (t ha</t>
    </r>
    <r>
      <rPr>
        <vertAlign val="superscript"/>
        <sz val="9"/>
        <rFont val="Arial"/>
        <family val="2"/>
      </rPr>
      <t>-1</t>
    </r>
    <r>
      <rPr>
        <sz val="9"/>
        <rFont val="Arial"/>
        <family val="2"/>
      </rPr>
      <t>)</t>
    </r>
  </si>
  <si>
    <t>&gt; 30</t>
  </si>
  <si>
    <t>Nitrogen that does not become plant available largely remains in the soil as organic nitrogen, significantly tied up in soil biology. This is largely dependent upon cultivation and other management practices.</t>
  </si>
  <si>
    <r>
      <t xml:space="preserve">Compost </t>
    </r>
    <r>
      <rPr>
        <b/>
        <sz val="9"/>
        <rFont val="Arial"/>
        <family val="2"/>
      </rPr>
      <t>application depth</t>
    </r>
    <r>
      <rPr>
        <sz val="9"/>
        <rFont val="Arial"/>
        <family val="2"/>
      </rPr>
      <t>/thickness (cm)</t>
    </r>
  </si>
  <si>
    <t>Enter compost application depth/thickness and this will automatically calculate the total volume of compost applied per hectare in the green cells below.</t>
  </si>
  <si>
    <t xml:space="preserve">Enter data in cells highlighted in blue. This information will be calculated into loading of N, P and K via compost application, estimating the availability of nutrients over years </t>
  </si>
  <si>
    <t>compared to standard mineral fertilser practice, and to estimate the requirement for supplementary NPK nutrients from mineral fertilisers</t>
  </si>
  <si>
    <t>A range of fertiliser products are used by growers containing varying concentration of N, P and K therefore please enter total amount of N, P and K added via respective nitrogen</t>
  </si>
  <si>
    <t>Enter compost characteristics into blue cells in the middle column for moisture, bulk density and nutrient concentrations (averages provided will be used as default values if these are unknown).</t>
  </si>
  <si>
    <t>Instructions to use this calculator: enter relevant data into the blue cells</t>
  </si>
  <si>
    <t>step 2:</t>
  </si>
  <si>
    <t xml:space="preserve">step 3: </t>
  </si>
  <si>
    <t>Enter cropping information</t>
  </si>
  <si>
    <t>Normal fertiliser practices (kg/ha/yr)</t>
  </si>
  <si>
    <r>
      <rPr>
        <sz val="10"/>
        <rFont val="Arial"/>
        <family val="2"/>
      </rPr>
      <t xml:space="preserve">Note: The figure below for total m3 per hectare below is calculated directly from the application rate/thickness above in cm. If you are unsure of </t>
    </r>
    <r>
      <rPr>
        <b/>
        <sz val="10"/>
        <rFont val="Arial"/>
        <family val="2"/>
      </rPr>
      <t>application depth</t>
    </r>
    <r>
      <rPr>
        <sz val="10"/>
        <rFont val="Arial"/>
        <family val="2"/>
      </rPr>
      <t>, you can overide this calculation and simply insert</t>
    </r>
  </si>
  <si>
    <t xml:space="preserve"> a total figure below for m3 per hectare</t>
  </si>
  <si>
    <t>4. The calculator provides an initial estimate only, soil testing and/or leaf analysis of available nutrients should be used to inform more accurate application of mineral fertilisers.</t>
  </si>
  <si>
    <t>5. Where compost is adequately mature, inorganic nitrogen from the compost (ammonium and ntrate) present in echangeable and soluble forms can be directly available for the current crop without risk of short term nitrogen draw down that can result from inadequately mature composts. Early releases in available soil N are largely due to  inorganic forms of nitrogen, the NH4 (ammonium) and NO3 (nitrate) content of the composts which can be quantified by appropriate testing of the compost product being applied.</t>
  </si>
  <si>
    <t>compost is used, it is recommended that the compost be applied at least 2 weeks before planting commercial crops as seed or seedling</t>
  </si>
  <si>
    <t>Note that estimated nutrient contribution from compost is based on review of Australian and international literature. The rate of nutrient release from composts will vary due to climate, soils and management practices, and characteristics of the compost such as maturity. It is not suggested that the figures calculated here will be accurate for any specific property or compost product, but figures provide a reasonable estimate for initiating use of compost. Soil testing and/or leaf analysis should continue be used to better inform site specific performance and to inform application of complimentary mineral fertilisers. Please refer to notes in the "Eplanation" worksheet of this Excel file.</t>
  </si>
  <si>
    <t>6. This calculator is provides general information and general estimation only for the purpose of initiating dialogue between compost seller and grower/land owner. The available data is acknowledged to be inadequate for accurate calculation. The calculator is not an adequate substitute for compost, soil and foliar analysis which should be used to inform site specific application rates of compost and fertiliser.</t>
  </si>
  <si>
    <t xml:space="preserve">Nutrient budget for field crops </t>
  </si>
  <si>
    <t>(to 50%)</t>
  </si>
  <si>
    <r>
      <t>Results 2:</t>
    </r>
    <r>
      <rPr>
        <sz val="8"/>
        <rFont val="Arial"/>
        <family val="2"/>
      </rPr>
      <t xml:space="preserve"> in GREEN numbers estimates the actual NPK that is potentially available to plants each year from the compost. Negative RED numbers represent the amount of complementary NPK fertiliser that needs to be added to achieve normal fertiliser application rate. Note: positive red numbers indicate potential nutrient/s available from mulch is excess to regular fertiliser practice.</t>
    </r>
  </si>
  <si>
    <t>step 4:</t>
  </si>
  <si>
    <t>Total nutrient loading from compost</t>
  </si>
  <si>
    <t>field cropping</t>
  </si>
  <si>
    <r>
      <t>Average area covered by compost application (m</t>
    </r>
    <r>
      <rPr>
        <vertAlign val="superscript"/>
        <sz val="9"/>
        <rFont val="Arial"/>
        <family val="2"/>
      </rPr>
      <t>2</t>
    </r>
    <r>
      <rPr>
        <sz val="9"/>
        <rFont val="Arial"/>
        <family val="2"/>
      </rPr>
      <t>)</t>
    </r>
  </si>
  <si>
    <r>
      <t>Dry weight of compost applied per hectare (t ha</t>
    </r>
    <r>
      <rPr>
        <vertAlign val="superscript"/>
        <sz val="9"/>
        <color indexed="22"/>
        <rFont val="Arial"/>
        <family val="2"/>
      </rPr>
      <t>-1</t>
    </r>
    <r>
      <rPr>
        <sz val="9"/>
        <color indexed="22"/>
        <rFont val="Arial"/>
        <family val="2"/>
      </rPr>
      <t>)</t>
    </r>
  </si>
  <si>
    <r>
      <t xml:space="preserve">Estimated nutrient contribution from compost </t>
    </r>
    <r>
      <rPr>
        <b/>
        <sz val="9"/>
        <color indexed="17"/>
        <rFont val="Arial"/>
        <family val="2"/>
      </rPr>
      <t>(green)</t>
    </r>
    <r>
      <rPr>
        <b/>
        <sz val="9"/>
        <rFont val="Arial"/>
        <family val="2"/>
      </rPr>
      <t xml:space="preserve"> </t>
    </r>
  </si>
  <si>
    <r>
      <t>Green numbers</t>
    </r>
    <r>
      <rPr>
        <sz val="8"/>
        <color indexed="12"/>
        <rFont val="Arial"/>
        <family val="2"/>
      </rPr>
      <t xml:space="preserve"> </t>
    </r>
    <r>
      <rPr>
        <sz val="8"/>
        <rFont val="Arial"/>
        <family val="2"/>
      </rPr>
      <t xml:space="preserve">below represent the potential NPK available to plants each year from the single application of compost with defined characteristics. </t>
    </r>
    <r>
      <rPr>
        <sz val="8"/>
        <color indexed="10"/>
        <rFont val="Arial"/>
        <family val="2"/>
      </rPr>
      <t>Negative red numbers</t>
    </r>
    <r>
      <rPr>
        <sz val="8"/>
        <rFont val="Arial"/>
        <family val="2"/>
      </rPr>
      <t xml:space="preserve"> estimates the amount of complementary NPK fertiliser that needs to be added to achieve normal fertiliser application rate (to complement the fertiliser contribution from the compost) for each year after compost application. Note: </t>
    </r>
    <r>
      <rPr>
        <sz val="8"/>
        <color indexed="10"/>
        <rFont val="Arial"/>
        <family val="2"/>
      </rPr>
      <t>positive red numbers</t>
    </r>
    <r>
      <rPr>
        <sz val="8"/>
        <rFont val="Arial"/>
        <family val="2"/>
      </rPr>
      <t xml:space="preserve"> indicate potential nutrient/s available from the compost is excess to regular fertiliser use.</t>
    </r>
  </si>
  <si>
    <r>
      <t>Results 1:</t>
    </r>
    <r>
      <rPr>
        <sz val="8"/>
        <rFont val="Arial"/>
        <family val="2"/>
      </rPr>
      <t xml:space="preserve"> total nutrient loading rate (YELLOW cells) shows you the total amount of N, P and K added via compost, note that only 30 - 50% of this total N present in the compost becomes available for plants. Calculations used in this spreadsheet assume only 30% becomes available.</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</si>
</sst>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_-* #,##0.0_-;\-* #,##0.0_-;_-* &quot;-&quot;?_-;_-@_-"/>
    <numFmt numFmtId="167" formatCode="&quot;Yes&quot;;&quot;Yes&quot;;&quot;No&quot;"/>
    <numFmt numFmtId="168" formatCode="&quot;True&quot;;&quot;True&quot;;&quot;False&quot;"/>
    <numFmt numFmtId="169" formatCode="&quot;On&quot;;&quot;On&quot;;&quot;Off&quot;"/>
    <numFmt numFmtId="170" formatCode="[$€-2]\ #,##0.00_);[Red]\([$€-2]\ #,##0.00\)"/>
  </numFmts>
  <fonts count="69">
    <font>
      <sz val="10"/>
      <name val="Arial"/>
      <family val="0"/>
    </font>
    <font>
      <b/>
      <sz val="12"/>
      <name val="Arial"/>
      <family val="2"/>
    </font>
    <font>
      <sz val="12"/>
      <name val="Arial"/>
      <family val="2"/>
    </font>
    <font>
      <sz val="8"/>
      <name val="Arial"/>
      <family val="2"/>
    </font>
    <font>
      <b/>
      <sz val="8"/>
      <name val="Arial"/>
      <family val="2"/>
    </font>
    <font>
      <b/>
      <i/>
      <sz val="10"/>
      <color indexed="10"/>
      <name val="Arial"/>
      <family val="2"/>
    </font>
    <font>
      <sz val="8"/>
      <color indexed="10"/>
      <name val="Arial"/>
      <family val="2"/>
    </font>
    <font>
      <b/>
      <sz val="10"/>
      <name val="Arial"/>
      <family val="2"/>
    </font>
    <font>
      <b/>
      <sz val="8"/>
      <color indexed="10"/>
      <name val="Arial"/>
      <family val="2"/>
    </font>
    <font>
      <b/>
      <i/>
      <sz val="8"/>
      <color indexed="10"/>
      <name val="Arial"/>
      <family val="2"/>
    </font>
    <font>
      <i/>
      <sz val="8"/>
      <color indexed="10"/>
      <name val="Arial"/>
      <family val="2"/>
    </font>
    <font>
      <sz val="10"/>
      <color indexed="10"/>
      <name val="Arial"/>
      <family val="2"/>
    </font>
    <font>
      <b/>
      <i/>
      <sz val="12"/>
      <color indexed="10"/>
      <name val="Arial"/>
      <family val="2"/>
    </font>
    <font>
      <i/>
      <sz val="12"/>
      <color indexed="10"/>
      <name val="Arial"/>
      <family val="2"/>
    </font>
    <font>
      <b/>
      <sz val="12"/>
      <color indexed="10"/>
      <name val="Arial"/>
      <family val="2"/>
    </font>
    <font>
      <sz val="12"/>
      <color indexed="10"/>
      <name val="Arial"/>
      <family val="2"/>
    </font>
    <font>
      <i/>
      <sz val="10"/>
      <color indexed="10"/>
      <name val="Arial"/>
      <family val="2"/>
    </font>
    <font>
      <b/>
      <sz val="9"/>
      <name val="Arial"/>
      <family val="2"/>
    </font>
    <font>
      <sz val="9"/>
      <name val="Arial"/>
      <family val="2"/>
    </font>
    <font>
      <b/>
      <sz val="9"/>
      <color indexed="12"/>
      <name val="Arial"/>
      <family val="2"/>
    </font>
    <font>
      <vertAlign val="superscript"/>
      <sz val="9"/>
      <name val="Arial"/>
      <family val="2"/>
    </font>
    <font>
      <b/>
      <sz val="12"/>
      <color indexed="12"/>
      <name val="Arial"/>
      <family val="2"/>
    </font>
    <font>
      <b/>
      <sz val="8"/>
      <color indexed="12"/>
      <name val="Arial"/>
      <family val="2"/>
    </font>
    <font>
      <sz val="9"/>
      <color indexed="10"/>
      <name val="Arial"/>
      <family val="2"/>
    </font>
    <font>
      <b/>
      <sz val="9"/>
      <color indexed="10"/>
      <name val="Arial"/>
      <family val="2"/>
    </font>
    <font>
      <sz val="8"/>
      <color indexed="12"/>
      <name val="Arial"/>
      <family val="2"/>
    </font>
    <font>
      <sz val="12"/>
      <color indexed="14"/>
      <name val="Arial"/>
      <family val="2"/>
    </font>
    <font>
      <b/>
      <sz val="12"/>
      <color indexed="14"/>
      <name val="Arial"/>
      <family val="2"/>
    </font>
    <font>
      <b/>
      <sz val="8"/>
      <color indexed="17"/>
      <name val="Arial"/>
      <family val="2"/>
    </font>
    <font>
      <b/>
      <sz val="9"/>
      <color indexed="17"/>
      <name val="Arial"/>
      <family val="2"/>
    </font>
    <font>
      <sz val="8"/>
      <color indexed="17"/>
      <name val="Arial"/>
      <family val="2"/>
    </font>
    <font>
      <sz val="9"/>
      <color indexed="22"/>
      <name val="Arial"/>
      <family val="2"/>
    </font>
    <font>
      <vertAlign val="superscript"/>
      <sz val="9"/>
      <color indexed="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
      <patternFill patternType="solid">
        <fgColor indexed="4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dotted"/>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1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left"/>
    </xf>
    <xf numFmtId="2" fontId="3" fillId="0" borderId="0" xfId="0" applyNumberFormat="1" applyFont="1" applyAlignment="1">
      <alignment horizontal="center"/>
    </xf>
    <xf numFmtId="0" fontId="3" fillId="0" borderId="0" xfId="0" applyFont="1" applyFill="1" applyAlignment="1">
      <alignment horizontal="center"/>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alignment horizontal="center"/>
    </xf>
    <xf numFmtId="0" fontId="0" fillId="0" borderId="0" xfId="0" applyFont="1" applyFill="1" applyAlignment="1">
      <alignment horizontal="center"/>
    </xf>
    <xf numFmtId="0" fontId="14" fillId="33" borderId="10" xfId="0" applyFont="1" applyFill="1" applyBorder="1" applyAlignment="1">
      <alignment/>
    </xf>
    <xf numFmtId="0" fontId="2" fillId="33" borderId="11" xfId="0" applyFont="1" applyFill="1" applyBorder="1" applyAlignment="1">
      <alignment/>
    </xf>
    <xf numFmtId="0" fontId="1" fillId="33" borderId="11" xfId="0" applyFont="1" applyFill="1" applyBorder="1" applyAlignment="1">
      <alignment/>
    </xf>
    <xf numFmtId="0" fontId="15" fillId="33" borderId="11" xfId="0" applyFont="1" applyFill="1" applyBorder="1" applyAlignment="1">
      <alignment/>
    </xf>
    <xf numFmtId="0" fontId="2" fillId="33" borderId="12" xfId="0" applyFont="1" applyFill="1" applyBorder="1" applyAlignment="1">
      <alignment/>
    </xf>
    <xf numFmtId="0" fontId="5" fillId="33" borderId="0" xfId="0" applyFont="1" applyFill="1" applyBorder="1" applyAlignment="1">
      <alignment/>
    </xf>
    <xf numFmtId="0" fontId="7" fillId="33" borderId="0"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0" xfId="0" applyFill="1" applyBorder="1" applyAlignment="1">
      <alignment/>
    </xf>
    <xf numFmtId="0" fontId="3" fillId="33" borderId="0" xfId="0" applyFont="1" applyFill="1" applyBorder="1" applyAlignment="1">
      <alignment/>
    </xf>
    <xf numFmtId="0" fontId="8" fillId="33" borderId="0" xfId="0" applyFont="1" applyFill="1" applyBorder="1" applyAlignment="1">
      <alignment/>
    </xf>
    <xf numFmtId="0" fontId="9" fillId="33" borderId="0" xfId="0" applyFont="1" applyFill="1" applyBorder="1" applyAlignment="1">
      <alignment/>
    </xf>
    <xf numFmtId="0" fontId="10" fillId="33" borderId="0" xfId="0" applyFont="1" applyFill="1" applyBorder="1" applyAlignment="1">
      <alignment/>
    </xf>
    <xf numFmtId="0" fontId="6" fillId="33" borderId="0" xfId="0" applyFont="1" applyFill="1" applyBorder="1" applyAlignment="1">
      <alignment/>
    </xf>
    <xf numFmtId="0" fontId="4" fillId="33" borderId="0" xfId="0" applyFont="1" applyFill="1" applyBorder="1" applyAlignment="1">
      <alignment/>
    </xf>
    <xf numFmtId="0" fontId="3" fillId="33" borderId="0" xfId="0" applyFont="1" applyFill="1" applyAlignment="1">
      <alignment/>
    </xf>
    <xf numFmtId="0" fontId="4" fillId="33" borderId="0" xfId="0" applyFont="1" applyFill="1" applyBorder="1" applyAlignment="1">
      <alignment horizontal="left"/>
    </xf>
    <xf numFmtId="0" fontId="4" fillId="33" borderId="0" xfId="0" applyFont="1" applyFill="1" applyBorder="1" applyAlignment="1">
      <alignment horizontal="center"/>
    </xf>
    <xf numFmtId="0" fontId="6" fillId="33" borderId="0" xfId="0" applyFont="1" applyFill="1" applyBorder="1" applyAlignment="1">
      <alignment horizontal="center"/>
    </xf>
    <xf numFmtId="0" fontId="3" fillId="33" borderId="0" xfId="0" applyFont="1" applyFill="1" applyBorder="1" applyAlignment="1">
      <alignment horizontal="center"/>
    </xf>
    <xf numFmtId="0" fontId="0" fillId="0" borderId="0" xfId="0" applyFill="1" applyBorder="1" applyAlignment="1">
      <alignment/>
    </xf>
    <xf numFmtId="0" fontId="11" fillId="0" borderId="0" xfId="0" applyFont="1" applyFill="1" applyBorder="1" applyAlignment="1">
      <alignment/>
    </xf>
    <xf numFmtId="2" fontId="3" fillId="33" borderId="0" xfId="0" applyNumberFormat="1" applyFont="1" applyFill="1" applyBorder="1" applyAlignment="1">
      <alignment horizontal="center"/>
    </xf>
    <xf numFmtId="2" fontId="0" fillId="33" borderId="0" xfId="0" applyNumberFormat="1" applyFill="1" applyBorder="1" applyAlignment="1">
      <alignment/>
    </xf>
    <xf numFmtId="0" fontId="16" fillId="33" borderId="0" xfId="0" applyFont="1" applyFill="1" applyBorder="1" applyAlignment="1">
      <alignment/>
    </xf>
    <xf numFmtId="0" fontId="10" fillId="33" borderId="0" xfId="0" applyFont="1" applyFill="1" applyBorder="1" applyAlignment="1">
      <alignment horizontal="center"/>
    </xf>
    <xf numFmtId="2" fontId="10" fillId="33" borderId="0" xfId="0" applyNumberFormat="1" applyFont="1" applyFill="1" applyBorder="1" applyAlignment="1">
      <alignment horizontal="center"/>
    </xf>
    <xf numFmtId="0" fontId="17" fillId="33" borderId="14" xfId="0" applyFont="1" applyFill="1" applyBorder="1" applyAlignment="1">
      <alignment/>
    </xf>
    <xf numFmtId="0" fontId="17" fillId="33" borderId="0" xfId="0" applyFont="1" applyFill="1" applyBorder="1" applyAlignment="1">
      <alignment/>
    </xf>
    <xf numFmtId="0" fontId="18" fillId="33" borderId="0" xfId="0" applyFont="1" applyFill="1" applyBorder="1" applyAlignment="1">
      <alignment/>
    </xf>
    <xf numFmtId="0" fontId="18" fillId="33" borderId="13" xfId="0" applyFont="1" applyFill="1" applyBorder="1" applyAlignment="1">
      <alignment/>
    </xf>
    <xf numFmtId="0" fontId="18" fillId="33" borderId="14" xfId="0" applyFont="1" applyFill="1" applyBorder="1" applyAlignment="1">
      <alignment/>
    </xf>
    <xf numFmtId="0" fontId="18" fillId="33" borderId="0" xfId="0" applyFont="1" applyFill="1" applyAlignment="1">
      <alignment/>
    </xf>
    <xf numFmtId="0" fontId="18" fillId="33" borderId="0" xfId="0" applyFont="1" applyFill="1" applyBorder="1" applyAlignment="1">
      <alignment horizontal="center"/>
    </xf>
    <xf numFmtId="0" fontId="19" fillId="33" borderId="0" xfId="0" applyFont="1" applyFill="1" applyBorder="1" applyAlignment="1">
      <alignment horizontal="center"/>
    </xf>
    <xf numFmtId="0" fontId="18" fillId="0" borderId="0" xfId="0" applyFont="1" applyAlignment="1">
      <alignment/>
    </xf>
    <xf numFmtId="10" fontId="18" fillId="33" borderId="14" xfId="0" applyNumberFormat="1" applyFont="1" applyFill="1" applyBorder="1" applyAlignment="1">
      <alignment/>
    </xf>
    <xf numFmtId="0" fontId="18" fillId="33" borderId="0" xfId="0" applyFont="1" applyFill="1" applyAlignment="1">
      <alignment horizontal="center"/>
    </xf>
    <xf numFmtId="0" fontId="18" fillId="33" borderId="15" xfId="0" applyFont="1" applyFill="1" applyBorder="1" applyAlignment="1">
      <alignment/>
    </xf>
    <xf numFmtId="0" fontId="17" fillId="33" borderId="13" xfId="0" applyFont="1" applyFill="1" applyBorder="1" applyAlignment="1">
      <alignment/>
    </xf>
    <xf numFmtId="0" fontId="19" fillId="33" borderId="13" xfId="0" applyFont="1" applyFill="1" applyBorder="1" applyAlignment="1">
      <alignment/>
    </xf>
    <xf numFmtId="0" fontId="18" fillId="33" borderId="13" xfId="0" applyFont="1" applyFill="1" applyBorder="1" applyAlignment="1">
      <alignment horizontal="center"/>
    </xf>
    <xf numFmtId="0" fontId="17" fillId="33" borderId="0" xfId="0" applyFont="1" applyFill="1" applyBorder="1" applyAlignment="1">
      <alignment horizontal="left"/>
    </xf>
    <xf numFmtId="0" fontId="1" fillId="33" borderId="14" xfId="0" applyFont="1" applyFill="1" applyBorder="1" applyAlignment="1">
      <alignment/>
    </xf>
    <xf numFmtId="2" fontId="8" fillId="33" borderId="0" xfId="0" applyNumberFormat="1" applyFont="1" applyFill="1" applyBorder="1" applyAlignment="1">
      <alignment horizontal="center"/>
    </xf>
    <xf numFmtId="0" fontId="8" fillId="33" borderId="0" xfId="0" applyFont="1" applyFill="1" applyBorder="1" applyAlignment="1">
      <alignment horizontal="left"/>
    </xf>
    <xf numFmtId="0" fontId="11" fillId="33" borderId="0" xfId="0" applyFont="1" applyFill="1" applyBorder="1" applyAlignment="1">
      <alignment/>
    </xf>
    <xf numFmtId="2" fontId="11" fillId="33" borderId="0" xfId="0" applyNumberFormat="1" applyFont="1" applyFill="1" applyBorder="1" applyAlignment="1">
      <alignment/>
    </xf>
    <xf numFmtId="0" fontId="3" fillId="33" borderId="0" xfId="0" applyFont="1" applyFill="1" applyBorder="1" applyAlignment="1">
      <alignment horizontal="left"/>
    </xf>
    <xf numFmtId="0" fontId="2" fillId="33" borderId="0" xfId="0" applyFont="1" applyFill="1" applyBorder="1" applyAlignment="1">
      <alignment horizontal="centerContinuous"/>
    </xf>
    <xf numFmtId="0" fontId="12" fillId="33" borderId="0" xfId="0" applyFont="1" applyFill="1" applyBorder="1" applyAlignment="1">
      <alignment/>
    </xf>
    <xf numFmtId="0" fontId="13" fillId="33" borderId="0" xfId="0" applyFont="1" applyFill="1" applyBorder="1" applyAlignment="1">
      <alignment/>
    </xf>
    <xf numFmtId="0" fontId="2" fillId="33" borderId="0" xfId="0" applyFont="1" applyFill="1" applyBorder="1" applyAlignment="1">
      <alignment/>
    </xf>
    <xf numFmtId="0" fontId="14" fillId="33" borderId="0" xfId="0" applyFont="1" applyFill="1" applyBorder="1" applyAlignment="1">
      <alignment/>
    </xf>
    <xf numFmtId="0" fontId="15" fillId="33" borderId="0" xfId="0" applyFont="1" applyFill="1" applyBorder="1" applyAlignment="1">
      <alignment/>
    </xf>
    <xf numFmtId="0" fontId="2" fillId="33" borderId="0" xfId="0" applyFont="1" applyFill="1" applyAlignment="1">
      <alignment/>
    </xf>
    <xf numFmtId="2" fontId="3" fillId="33" borderId="0" xfId="0" applyNumberFormat="1" applyFont="1" applyFill="1" applyAlignment="1">
      <alignment horizontal="center"/>
    </xf>
    <xf numFmtId="0" fontId="0" fillId="33" borderId="0" xfId="0" applyFont="1" applyFill="1" applyAlignment="1">
      <alignment/>
    </xf>
    <xf numFmtId="0" fontId="0" fillId="0" borderId="0" xfId="0" applyFont="1" applyFill="1" applyAlignment="1">
      <alignment/>
    </xf>
    <xf numFmtId="0" fontId="18"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12" fillId="33" borderId="0" xfId="0" applyFont="1" applyFill="1" applyBorder="1" applyAlignment="1">
      <alignment horizontal="centerContinuous" vertical="center"/>
    </xf>
    <xf numFmtId="0" fontId="14" fillId="33" borderId="0" xfId="0" applyFont="1" applyFill="1" applyBorder="1" applyAlignment="1">
      <alignment horizontal="centerContinuous"/>
    </xf>
    <xf numFmtId="0" fontId="15" fillId="33" borderId="0" xfId="0" applyFont="1" applyFill="1" applyBorder="1" applyAlignment="1">
      <alignment horizontal="centerContinuous"/>
    </xf>
    <xf numFmtId="0" fontId="15" fillId="0" borderId="0" xfId="0" applyFont="1" applyFill="1" applyBorder="1" applyAlignment="1">
      <alignment horizontal="centerContinuous"/>
    </xf>
    <xf numFmtId="1" fontId="3" fillId="33" borderId="0" xfId="0" applyNumberFormat="1" applyFont="1" applyFill="1" applyAlignment="1">
      <alignment horizontal="center"/>
    </xf>
    <xf numFmtId="0" fontId="3" fillId="33" borderId="0" xfId="0" applyFont="1" applyFill="1" applyAlignment="1">
      <alignment horizontal="center"/>
    </xf>
    <xf numFmtId="0" fontId="1" fillId="33" borderId="13" xfId="0" applyFont="1" applyFill="1" applyBorder="1" applyAlignment="1">
      <alignment/>
    </xf>
    <xf numFmtId="10" fontId="1" fillId="33" borderId="14" xfId="0" applyNumberFormat="1" applyFont="1" applyFill="1" applyBorder="1" applyAlignment="1">
      <alignment horizontal="left"/>
    </xf>
    <xf numFmtId="0" fontId="19" fillId="33" borderId="16" xfId="0" applyFont="1" applyFill="1" applyBorder="1" applyAlignment="1">
      <alignment/>
    </xf>
    <xf numFmtId="0" fontId="1" fillId="33" borderId="0" xfId="0" applyFont="1" applyFill="1" applyBorder="1" applyAlignment="1">
      <alignment horizontal="center"/>
    </xf>
    <xf numFmtId="0" fontId="14" fillId="33" borderId="0" xfId="0" applyFont="1" applyFill="1" applyBorder="1" applyAlignment="1">
      <alignment horizontal="center"/>
    </xf>
    <xf numFmtId="0" fontId="0" fillId="0" borderId="13" xfId="0" applyFont="1" applyBorder="1" applyAlignment="1">
      <alignment/>
    </xf>
    <xf numFmtId="10" fontId="7" fillId="33" borderId="14" xfId="0" applyNumberFormat="1" applyFont="1" applyFill="1" applyBorder="1" applyAlignment="1">
      <alignment/>
    </xf>
    <xf numFmtId="0" fontId="7" fillId="33" borderId="14" xfId="0" applyFont="1" applyFill="1" applyBorder="1" applyAlignment="1">
      <alignment/>
    </xf>
    <xf numFmtId="0" fontId="7" fillId="33" borderId="0" xfId="0" applyFont="1" applyFill="1" applyBorder="1" applyAlignment="1">
      <alignment horizontal="center"/>
    </xf>
    <xf numFmtId="0" fontId="7" fillId="33" borderId="0" xfId="0" applyFont="1" applyFill="1" applyBorder="1" applyAlignment="1">
      <alignment horizontal="left"/>
    </xf>
    <xf numFmtId="0" fontId="0" fillId="0" borderId="14" xfId="0" applyFont="1" applyBorder="1" applyAlignment="1">
      <alignment/>
    </xf>
    <xf numFmtId="0" fontId="18" fillId="0" borderId="0" xfId="0" applyFont="1" applyBorder="1" applyAlignment="1">
      <alignment/>
    </xf>
    <xf numFmtId="0" fontId="19" fillId="34" borderId="13" xfId="0" applyFont="1" applyFill="1" applyBorder="1" applyAlignment="1">
      <alignment horizontal="center"/>
    </xf>
    <xf numFmtId="0" fontId="19" fillId="34" borderId="0" xfId="0" applyFont="1" applyFill="1" applyBorder="1" applyAlignment="1">
      <alignment horizontal="center"/>
    </xf>
    <xf numFmtId="0" fontId="19" fillId="34" borderId="13" xfId="0" applyFont="1" applyFill="1" applyBorder="1" applyAlignment="1">
      <alignment/>
    </xf>
    <xf numFmtId="0" fontId="1" fillId="33" borderId="0" xfId="0" applyFont="1" applyFill="1" applyBorder="1" applyAlignment="1">
      <alignment horizontal="left"/>
    </xf>
    <xf numFmtId="0" fontId="19" fillId="33" borderId="13" xfId="0" applyFont="1" applyFill="1" applyBorder="1" applyAlignment="1">
      <alignment horizontal="right"/>
    </xf>
    <xf numFmtId="0" fontId="19" fillId="33" borderId="0" xfId="0" applyFont="1" applyFill="1" applyBorder="1" applyAlignment="1">
      <alignment horizontal="left"/>
    </xf>
    <xf numFmtId="0" fontId="19" fillId="0" borderId="0" xfId="0" applyFont="1" applyAlignment="1">
      <alignment horizontal="right"/>
    </xf>
    <xf numFmtId="1" fontId="0" fillId="35" borderId="0" xfId="0" applyNumberFormat="1" applyFont="1" applyFill="1" applyAlignment="1">
      <alignment horizontal="center"/>
    </xf>
    <xf numFmtId="0" fontId="3" fillId="35" borderId="14" xfId="0" applyFont="1" applyFill="1" applyBorder="1" applyAlignment="1">
      <alignment/>
    </xf>
    <xf numFmtId="0" fontId="18" fillId="35" borderId="0" xfId="0" applyFont="1" applyFill="1" applyBorder="1" applyAlignment="1">
      <alignment/>
    </xf>
    <xf numFmtId="0" fontId="18" fillId="35" borderId="0" xfId="0" applyFont="1" applyFill="1" applyAlignment="1">
      <alignment/>
    </xf>
    <xf numFmtId="0" fontId="18" fillId="35" borderId="0" xfId="0" applyFont="1" applyFill="1" applyBorder="1" applyAlignment="1">
      <alignment horizontal="center"/>
    </xf>
    <xf numFmtId="0" fontId="19" fillId="35" borderId="0" xfId="0" applyFont="1" applyFill="1" applyBorder="1" applyAlignment="1">
      <alignment horizontal="center"/>
    </xf>
    <xf numFmtId="0" fontId="3" fillId="35" borderId="0" xfId="0" applyFont="1" applyFill="1" applyAlignment="1">
      <alignment/>
    </xf>
    <xf numFmtId="0" fontId="17" fillId="0" borderId="0" xfId="0" applyFont="1" applyAlignment="1">
      <alignment/>
    </xf>
    <xf numFmtId="0" fontId="1" fillId="33" borderId="10" xfId="0" applyFont="1" applyFill="1" applyBorder="1" applyAlignment="1">
      <alignment/>
    </xf>
    <xf numFmtId="0" fontId="2" fillId="0" borderId="11" xfId="0" applyFont="1" applyBorder="1" applyAlignment="1">
      <alignment/>
    </xf>
    <xf numFmtId="0" fontId="19" fillId="33" borderId="11" xfId="0" applyFont="1" applyFill="1" applyBorder="1" applyAlignment="1">
      <alignment horizontal="right"/>
    </xf>
    <xf numFmtId="0" fontId="15" fillId="33" borderId="12" xfId="0" applyFont="1" applyFill="1" applyBorder="1" applyAlignment="1">
      <alignment/>
    </xf>
    <xf numFmtId="2" fontId="3" fillId="33" borderId="11" xfId="0" applyNumberFormat="1" applyFont="1" applyFill="1" applyBorder="1" applyAlignment="1">
      <alignment horizontal="center"/>
    </xf>
    <xf numFmtId="0" fontId="0" fillId="33" borderId="12" xfId="0" applyFont="1" applyFill="1" applyBorder="1" applyAlignment="1">
      <alignment/>
    </xf>
    <xf numFmtId="0" fontId="4" fillId="33" borderId="17" xfId="0" applyFont="1" applyFill="1" applyBorder="1" applyAlignment="1">
      <alignment horizontal="center"/>
    </xf>
    <xf numFmtId="0" fontId="3" fillId="33" borderId="17" xfId="0" applyFont="1" applyFill="1" applyBorder="1" applyAlignment="1">
      <alignment/>
    </xf>
    <xf numFmtId="0" fontId="7" fillId="33" borderId="18" xfId="0" applyFont="1" applyFill="1" applyBorder="1" applyAlignment="1">
      <alignment/>
    </xf>
    <xf numFmtId="0" fontId="0" fillId="33" borderId="19" xfId="0" applyFont="1" applyFill="1" applyBorder="1" applyAlignment="1">
      <alignment/>
    </xf>
    <xf numFmtId="0" fontId="26" fillId="33" borderId="0" xfId="0" applyFont="1" applyFill="1" applyBorder="1" applyAlignment="1">
      <alignment/>
    </xf>
    <xf numFmtId="0" fontId="27" fillId="33" borderId="0" xfId="0" applyFont="1" applyFill="1" applyBorder="1" applyAlignment="1">
      <alignment/>
    </xf>
    <xf numFmtId="0" fontId="26" fillId="0" borderId="0" xfId="0" applyFont="1" applyAlignment="1">
      <alignment/>
    </xf>
    <xf numFmtId="0" fontId="26" fillId="33" borderId="13" xfId="0" applyFont="1" applyFill="1" applyBorder="1" applyAlignment="1">
      <alignment/>
    </xf>
    <xf numFmtId="0" fontId="4" fillId="33" borderId="20" xfId="0" applyFont="1" applyFill="1" applyBorder="1" applyAlignment="1">
      <alignment horizontal="center"/>
    </xf>
    <xf numFmtId="0" fontId="0" fillId="33" borderId="21" xfId="0" applyFont="1" applyFill="1" applyBorder="1" applyAlignment="1">
      <alignment/>
    </xf>
    <xf numFmtId="0" fontId="3" fillId="33" borderId="17" xfId="0" applyFont="1" applyFill="1" applyBorder="1" applyAlignment="1">
      <alignment horizontal="center"/>
    </xf>
    <xf numFmtId="0" fontId="25" fillId="33" borderId="14" xfId="0" applyFont="1" applyFill="1" applyBorder="1" applyAlignment="1">
      <alignment horizontal="justify" vertical="top"/>
    </xf>
    <xf numFmtId="0" fontId="25" fillId="33" borderId="0" xfId="0" applyFont="1" applyFill="1" applyBorder="1" applyAlignment="1">
      <alignment horizontal="justify" vertical="top"/>
    </xf>
    <xf numFmtId="0" fontId="25" fillId="33" borderId="13" xfId="0" applyFont="1" applyFill="1" applyBorder="1" applyAlignment="1">
      <alignment horizontal="justify" vertical="top"/>
    </xf>
    <xf numFmtId="0" fontId="23" fillId="33" borderId="14" xfId="0" applyFont="1" applyFill="1" applyBorder="1" applyAlignment="1">
      <alignment/>
    </xf>
    <xf numFmtId="0" fontId="0" fillId="0" borderId="0" xfId="0" applyBorder="1" applyAlignment="1">
      <alignment wrapText="1"/>
    </xf>
    <xf numFmtId="1" fontId="17" fillId="36" borderId="0" xfId="0" applyNumberFormat="1" applyFont="1" applyFill="1" applyBorder="1" applyAlignment="1">
      <alignment horizontal="center"/>
    </xf>
    <xf numFmtId="0" fontId="18" fillId="36" borderId="14" xfId="0" applyFont="1" applyFill="1" applyBorder="1" applyAlignment="1">
      <alignment/>
    </xf>
    <xf numFmtId="0" fontId="18" fillId="36" borderId="0" xfId="0" applyFont="1" applyFill="1" applyBorder="1" applyAlignment="1">
      <alignment/>
    </xf>
    <xf numFmtId="0" fontId="17" fillId="36" borderId="0" xfId="0" applyFont="1" applyFill="1" applyBorder="1" applyAlignment="1">
      <alignment/>
    </xf>
    <xf numFmtId="0" fontId="31" fillId="0" borderId="15" xfId="0" applyFont="1" applyFill="1" applyBorder="1" applyAlignment="1">
      <alignment/>
    </xf>
    <xf numFmtId="0" fontId="31" fillId="0" borderId="0" xfId="0" applyFont="1" applyFill="1" applyBorder="1" applyAlignment="1">
      <alignment/>
    </xf>
    <xf numFmtId="1" fontId="31" fillId="0" borderId="0" xfId="0" applyNumberFormat="1" applyFont="1" applyFill="1" applyBorder="1" applyAlignment="1">
      <alignment horizontal="center"/>
    </xf>
    <xf numFmtId="0" fontId="3" fillId="0" borderId="0" xfId="0" applyFont="1" applyAlignment="1">
      <alignment horizontal="left"/>
    </xf>
    <xf numFmtId="0" fontId="3" fillId="0" borderId="0" xfId="0" applyNumberFormat="1" applyFont="1" applyBorder="1" applyAlignment="1">
      <alignment vertical="top"/>
    </xf>
    <xf numFmtId="0" fontId="3" fillId="0" borderId="0" xfId="0" applyFont="1" applyBorder="1" applyAlignment="1">
      <alignment vertical="top"/>
    </xf>
    <xf numFmtId="0" fontId="22" fillId="33" borderId="22" xfId="0" applyFont="1" applyFill="1" applyBorder="1" applyAlignment="1">
      <alignment/>
    </xf>
    <xf numFmtId="0" fontId="3" fillId="33" borderId="22" xfId="0" applyFont="1" applyFill="1" applyBorder="1" applyAlignment="1">
      <alignment/>
    </xf>
    <xf numFmtId="0" fontId="19" fillId="33" borderId="0" xfId="0" applyFont="1" applyFill="1" applyBorder="1" applyAlignment="1">
      <alignment/>
    </xf>
    <xf numFmtId="0" fontId="31" fillId="0" borderId="22" xfId="0" applyFont="1" applyFill="1" applyBorder="1" applyAlignment="1">
      <alignment/>
    </xf>
    <xf numFmtId="1" fontId="31" fillId="0" borderId="16" xfId="0" applyNumberFormat="1" applyFont="1" applyFill="1" applyBorder="1" applyAlignment="1">
      <alignment horizontal="center"/>
    </xf>
    <xf numFmtId="10" fontId="18" fillId="0" borderId="0" xfId="0" applyNumberFormat="1" applyFont="1" applyFill="1" applyBorder="1" applyAlignment="1">
      <alignment/>
    </xf>
    <xf numFmtId="0" fontId="21" fillId="0" borderId="23" xfId="0" applyFont="1" applyFill="1" applyBorder="1" applyAlignment="1">
      <alignment/>
    </xf>
    <xf numFmtId="0" fontId="31" fillId="0" borderId="24" xfId="0" applyFont="1" applyFill="1" applyBorder="1" applyAlignment="1">
      <alignment/>
    </xf>
    <xf numFmtId="1" fontId="31" fillId="0" borderId="24" xfId="0" applyNumberFormat="1" applyFont="1" applyFill="1" applyBorder="1" applyAlignment="1">
      <alignment horizontal="center"/>
    </xf>
    <xf numFmtId="0" fontId="18" fillId="33" borderId="24" xfId="0" applyFont="1" applyFill="1" applyBorder="1" applyAlignment="1">
      <alignment/>
    </xf>
    <xf numFmtId="0" fontId="19" fillId="33" borderId="24" xfId="0" applyFont="1" applyFill="1" applyBorder="1" applyAlignment="1">
      <alignment/>
    </xf>
    <xf numFmtId="0" fontId="0" fillId="0" borderId="24" xfId="0" applyBorder="1" applyAlignment="1">
      <alignment wrapText="1"/>
    </xf>
    <xf numFmtId="0" fontId="0" fillId="0" borderId="25" xfId="0" applyBorder="1" applyAlignment="1">
      <alignment wrapText="1"/>
    </xf>
    <xf numFmtId="0" fontId="0" fillId="0" borderId="0" xfId="0" applyFont="1" applyBorder="1" applyAlignment="1">
      <alignment/>
    </xf>
    <xf numFmtId="0" fontId="21" fillId="33" borderId="23" xfId="0" applyFont="1" applyFill="1" applyBorder="1" applyAlignment="1">
      <alignment/>
    </xf>
    <xf numFmtId="0" fontId="18" fillId="33" borderId="25" xfId="0" applyFont="1" applyFill="1" applyBorder="1" applyAlignment="1">
      <alignment/>
    </xf>
    <xf numFmtId="0" fontId="23" fillId="33" borderId="26" xfId="0" applyFont="1" applyFill="1" applyBorder="1" applyAlignment="1">
      <alignment/>
    </xf>
    <xf numFmtId="0" fontId="3" fillId="33" borderId="27" xfId="0" applyFont="1" applyFill="1" applyBorder="1" applyAlignment="1">
      <alignment/>
    </xf>
    <xf numFmtId="0" fontId="4" fillId="34" borderId="28" xfId="0" applyFont="1" applyFill="1" applyBorder="1" applyAlignment="1">
      <alignment vertical="top"/>
    </xf>
    <xf numFmtId="0" fontId="3" fillId="0" borderId="29" xfId="0" applyFont="1" applyBorder="1" applyAlignment="1">
      <alignment vertical="top"/>
    </xf>
    <xf numFmtId="0" fontId="3" fillId="0" borderId="28" xfId="0" applyFont="1" applyBorder="1" applyAlignment="1">
      <alignment vertical="top"/>
    </xf>
    <xf numFmtId="0" fontId="4" fillId="34" borderId="28" xfId="0" applyFont="1" applyFill="1" applyBorder="1" applyAlignment="1">
      <alignment/>
    </xf>
    <xf numFmtId="0" fontId="3" fillId="33" borderId="29" xfId="0" applyFont="1" applyFill="1" applyBorder="1" applyAlignment="1">
      <alignment/>
    </xf>
    <xf numFmtId="0" fontId="3" fillId="33" borderId="28" xfId="0" applyFont="1" applyFill="1" applyBorder="1" applyAlignment="1">
      <alignment/>
    </xf>
    <xf numFmtId="1" fontId="28" fillId="36" borderId="0" xfId="0" applyNumberFormat="1" applyFont="1" applyFill="1" applyAlignment="1">
      <alignment horizontal="center"/>
    </xf>
    <xf numFmtId="1" fontId="6" fillId="36" borderId="18" xfId="0" applyNumberFormat="1" applyFont="1" applyFill="1" applyBorder="1" applyAlignment="1">
      <alignment horizontal="center"/>
    </xf>
    <xf numFmtId="1" fontId="28" fillId="36" borderId="30" xfId="0" applyNumberFormat="1" applyFont="1" applyFill="1" applyBorder="1" applyAlignment="1">
      <alignment horizontal="center"/>
    </xf>
    <xf numFmtId="0" fontId="17" fillId="0" borderId="13" xfId="0" applyFont="1" applyFill="1" applyBorder="1" applyAlignment="1">
      <alignment horizontal="center"/>
    </xf>
    <xf numFmtId="0" fontId="17" fillId="0" borderId="0" xfId="0" applyNumberFormat="1" applyFont="1" applyFill="1" applyBorder="1" applyAlignment="1">
      <alignment horizontal="center"/>
    </xf>
    <xf numFmtId="0" fontId="1" fillId="33" borderId="0" xfId="0" applyFont="1" applyFill="1" applyBorder="1" applyAlignment="1">
      <alignment vertical="top" wrapText="1"/>
    </xf>
    <xf numFmtId="0" fontId="0" fillId="33" borderId="0" xfId="0" applyFont="1" applyFill="1" applyBorder="1" applyAlignment="1">
      <alignment vertical="top" wrapText="1"/>
    </xf>
    <xf numFmtId="0" fontId="18" fillId="33" borderId="0" xfId="0" applyFont="1" applyFill="1" applyBorder="1" applyAlignment="1">
      <alignment vertical="top" wrapText="1"/>
    </xf>
    <xf numFmtId="0" fontId="4" fillId="0" borderId="0" xfId="0" applyFont="1" applyFill="1" applyBorder="1" applyAlignment="1">
      <alignment vertical="top"/>
    </xf>
    <xf numFmtId="0" fontId="4" fillId="33" borderId="0" xfId="0" applyFont="1" applyFill="1" applyBorder="1" applyAlignment="1">
      <alignment vertical="top"/>
    </xf>
    <xf numFmtId="2" fontId="4" fillId="33" borderId="0" xfId="0" applyNumberFormat="1" applyFont="1" applyFill="1" applyAlignment="1">
      <alignment vertical="top"/>
    </xf>
    <xf numFmtId="0" fontId="4" fillId="0" borderId="0" xfId="0" applyFont="1" applyAlignment="1">
      <alignment vertical="top"/>
    </xf>
    <xf numFmtId="0" fontId="4" fillId="0" borderId="0" xfId="0" applyFont="1" applyFill="1" applyAlignment="1">
      <alignment vertical="top"/>
    </xf>
    <xf numFmtId="0" fontId="4" fillId="33" borderId="0" xfId="0" applyFont="1" applyFill="1" applyAlignment="1">
      <alignment vertical="top"/>
    </xf>
    <xf numFmtId="0" fontId="7" fillId="0" borderId="0" xfId="0" applyFont="1" applyFill="1" applyBorder="1" applyAlignment="1">
      <alignment vertical="top"/>
    </xf>
    <xf numFmtId="0" fontId="7" fillId="0" borderId="0" xfId="0" applyFont="1" applyAlignment="1">
      <alignment vertical="top"/>
    </xf>
    <xf numFmtId="0" fontId="3" fillId="33" borderId="0" xfId="0" applyFont="1" applyFill="1" applyBorder="1" applyAlignment="1">
      <alignment horizontal="right"/>
    </xf>
    <xf numFmtId="0" fontId="18" fillId="33" borderId="0" xfId="0" applyFont="1" applyFill="1" applyBorder="1" applyAlignment="1">
      <alignment horizontal="right"/>
    </xf>
    <xf numFmtId="0" fontId="0" fillId="0" borderId="0" xfId="0" applyFont="1" applyAlignment="1">
      <alignment horizontal="right" vertical="center"/>
    </xf>
    <xf numFmtId="0" fontId="68" fillId="0" borderId="0" xfId="0" applyFont="1" applyAlignment="1">
      <alignment/>
    </xf>
    <xf numFmtId="0" fontId="4" fillId="36" borderId="28" xfId="0" applyFont="1" applyFill="1" applyBorder="1" applyAlignment="1">
      <alignment horizontal="left" vertical="top" wrapText="1"/>
    </xf>
    <xf numFmtId="0" fontId="0" fillId="36" borderId="0" xfId="0" applyFill="1" applyBorder="1" applyAlignment="1">
      <alignment horizontal="left" vertical="top" wrapText="1"/>
    </xf>
    <xf numFmtId="0" fontId="0" fillId="36" borderId="29" xfId="0" applyFill="1" applyBorder="1" applyAlignment="1">
      <alignment horizontal="left" vertical="top" wrapText="1"/>
    </xf>
    <xf numFmtId="0" fontId="0" fillId="36" borderId="31" xfId="0" applyFill="1" applyBorder="1" applyAlignment="1">
      <alignment horizontal="left" vertical="top" wrapText="1"/>
    </xf>
    <xf numFmtId="0" fontId="0" fillId="36" borderId="32" xfId="0" applyFill="1" applyBorder="1" applyAlignment="1">
      <alignment horizontal="left" vertical="top" wrapText="1"/>
    </xf>
    <xf numFmtId="0" fontId="0" fillId="36" borderId="33" xfId="0" applyFill="1" applyBorder="1" applyAlignment="1">
      <alignment horizontal="left" vertical="top" wrapText="1"/>
    </xf>
    <xf numFmtId="0" fontId="30" fillId="33" borderId="14" xfId="0" applyFont="1" applyFill="1" applyBorder="1" applyAlignment="1">
      <alignment horizontal="justify" vertical="top" wrapText="1"/>
    </xf>
    <xf numFmtId="0" fontId="0" fillId="0" borderId="0" xfId="0"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22" xfId="0" applyBorder="1" applyAlignment="1">
      <alignment wrapText="1"/>
    </xf>
    <xf numFmtId="0" fontId="0" fillId="0" borderId="16" xfId="0" applyBorder="1" applyAlignment="1">
      <alignment wrapText="1"/>
    </xf>
    <xf numFmtId="0" fontId="3" fillId="33" borderId="0" xfId="0" applyFont="1" applyFill="1" applyBorder="1" applyAlignment="1">
      <alignment horizontal="justify" vertical="top" wrapText="1"/>
    </xf>
    <xf numFmtId="0" fontId="0" fillId="0" borderId="0" xfId="0" applyAlignment="1">
      <alignment horizontal="justify" vertical="top" wrapText="1"/>
    </xf>
    <xf numFmtId="0" fontId="0" fillId="0" borderId="13" xfId="0" applyBorder="1" applyAlignment="1">
      <alignment horizontal="justify" vertical="top" wrapText="1"/>
    </xf>
    <xf numFmtId="0" fontId="18" fillId="0" borderId="31" xfId="0" applyNumberFormat="1" applyFont="1" applyFill="1" applyBorder="1" applyAlignment="1">
      <alignment wrapText="1"/>
    </xf>
    <xf numFmtId="0" fontId="0" fillId="0" borderId="32" xfId="0" applyBorder="1" applyAlignment="1">
      <alignment wrapText="1"/>
    </xf>
    <xf numFmtId="0" fontId="0" fillId="0" borderId="33" xfId="0" applyBorder="1" applyAlignment="1">
      <alignment wrapText="1"/>
    </xf>
    <xf numFmtId="0" fontId="7" fillId="33" borderId="14" xfId="0" applyFont="1" applyFill="1"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4" fillId="0" borderId="0" xfId="0" applyFont="1" applyFill="1" applyBorder="1" applyAlignment="1">
      <alignment vertical="top" wrapText="1"/>
    </xf>
    <xf numFmtId="0" fontId="3" fillId="33" borderId="0" xfId="0" applyFont="1" applyFill="1" applyBorder="1" applyAlignment="1">
      <alignment horizontal="left" vertical="top" wrapText="1"/>
    </xf>
    <xf numFmtId="0" fontId="0" fillId="0" borderId="0" xfId="0" applyAlignment="1">
      <alignment horizontal="left" vertical="top" wrapText="1"/>
    </xf>
    <xf numFmtId="0" fontId="3" fillId="0" borderId="22" xfId="0" applyFont="1" applyBorder="1" applyAlignment="1">
      <alignment vertical="top" wrapText="1"/>
    </xf>
    <xf numFmtId="0" fontId="0" fillId="0" borderId="22" xfId="0" applyBorder="1" applyAlignment="1">
      <alignment vertical="top"/>
    </xf>
    <xf numFmtId="0" fontId="0" fillId="0" borderId="27" xfId="0" applyBorder="1" applyAlignment="1">
      <alignment vertical="top"/>
    </xf>
    <xf numFmtId="0" fontId="4" fillId="34" borderId="26" xfId="0" applyFont="1" applyFill="1" applyBorder="1" applyAlignment="1">
      <alignment vertical="center"/>
    </xf>
    <xf numFmtId="0" fontId="4" fillId="36" borderId="34" xfId="0" applyFont="1" applyFill="1" applyBorder="1" applyAlignment="1">
      <alignment vertical="top" wrapText="1"/>
    </xf>
    <xf numFmtId="0" fontId="0" fillId="0" borderId="11" xfId="0" applyBorder="1" applyAlignment="1">
      <alignment vertical="top" wrapText="1"/>
    </xf>
    <xf numFmtId="0" fontId="0" fillId="0" borderId="35"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91"/>
  <sheetViews>
    <sheetView showGridLines="0" tabSelected="1" zoomScalePageLayoutView="0" workbookViewId="0" topLeftCell="A7">
      <selection activeCell="C42" sqref="C42"/>
    </sheetView>
  </sheetViews>
  <sheetFormatPr defaultColWidth="9.140625" defaultRowHeight="12.75"/>
  <cols>
    <col min="1" max="1" width="5.140625" style="0" customWidth="1"/>
    <col min="2" max="2" width="10.140625" style="0" customWidth="1"/>
    <col min="3" max="3" width="7.8515625" style="0" customWidth="1"/>
    <col min="6" max="6" width="12.140625" style="0" customWidth="1"/>
    <col min="7" max="7" width="7.7109375" style="0" customWidth="1"/>
    <col min="8" max="8" width="12.00390625" style="0" customWidth="1"/>
    <col min="9" max="9" width="8.28125" style="0" customWidth="1"/>
    <col min="10" max="10" width="9.421875" style="0" customWidth="1"/>
    <col min="11" max="11" width="11.00390625" style="0" customWidth="1"/>
    <col min="12" max="12" width="10.8515625" style="0" customWidth="1"/>
    <col min="13" max="13" width="10.140625" style="0" customWidth="1"/>
    <col min="14" max="14" width="10.7109375" style="0" customWidth="1"/>
    <col min="15" max="15" width="7.421875" style="0" customWidth="1"/>
    <col min="16" max="16" width="10.28125" style="0" customWidth="1"/>
    <col min="17" max="17" width="11.421875" style="0" customWidth="1"/>
    <col min="18" max="18" width="10.28125" style="0" customWidth="1"/>
  </cols>
  <sheetData>
    <row r="1" spans="1:14" s="1" customFormat="1" ht="15.75">
      <c r="A1" s="11" t="s">
        <v>55</v>
      </c>
      <c r="B1" s="12"/>
      <c r="C1" s="13"/>
      <c r="D1" s="13"/>
      <c r="E1" s="13"/>
      <c r="F1" s="12"/>
      <c r="G1" s="12"/>
      <c r="H1" s="14"/>
      <c r="I1" s="14"/>
      <c r="J1" s="12"/>
      <c r="K1" s="12"/>
      <c r="L1" s="12"/>
      <c r="M1" s="12"/>
      <c r="N1" s="15"/>
    </row>
    <row r="2" spans="1:14" s="1" customFormat="1" ht="15.75">
      <c r="A2" s="128" t="s">
        <v>48</v>
      </c>
      <c r="B2" s="118"/>
      <c r="C2" s="119"/>
      <c r="D2" s="119"/>
      <c r="E2" s="119"/>
      <c r="F2" s="118"/>
      <c r="G2" s="118"/>
      <c r="H2" s="118"/>
      <c r="I2" s="118"/>
      <c r="J2" s="120"/>
      <c r="K2" s="118"/>
      <c r="L2" s="118"/>
      <c r="M2" s="118"/>
      <c r="N2" s="121"/>
    </row>
    <row r="3" spans="1:14" s="1" customFormat="1" ht="15.75">
      <c r="A3" s="108" t="s">
        <v>37</v>
      </c>
      <c r="B3" s="12"/>
      <c r="C3" s="13"/>
      <c r="D3" s="13"/>
      <c r="E3" s="13"/>
      <c r="F3" s="109"/>
      <c r="G3" s="110"/>
      <c r="H3" s="108" t="s">
        <v>28</v>
      </c>
      <c r="I3" s="111"/>
      <c r="J3" s="13" t="s">
        <v>95</v>
      </c>
      <c r="K3" s="112"/>
      <c r="L3" s="109"/>
      <c r="M3" s="112"/>
      <c r="N3" s="113"/>
    </row>
    <row r="4" spans="1:14" s="7" customFormat="1" ht="15.75">
      <c r="A4" s="91"/>
      <c r="B4" s="16"/>
      <c r="C4" s="17"/>
      <c r="D4" s="17"/>
      <c r="E4" s="17"/>
      <c r="F4" s="17"/>
      <c r="G4" s="18"/>
      <c r="H4" s="55" t="s">
        <v>29</v>
      </c>
      <c r="I4" s="19"/>
      <c r="J4" s="96"/>
      <c r="K4" s="34"/>
      <c r="L4" s="3" t="s">
        <v>50</v>
      </c>
      <c r="M4" s="34"/>
      <c r="N4" s="19"/>
    </row>
    <row r="5" spans="1:14" s="7" customFormat="1" ht="12.75">
      <c r="A5" s="88" t="s">
        <v>82</v>
      </c>
      <c r="B5" s="40"/>
      <c r="C5" s="41"/>
      <c r="D5" s="41"/>
      <c r="E5" s="41"/>
      <c r="F5" s="98"/>
      <c r="G5" s="99" t="s">
        <v>96</v>
      </c>
      <c r="H5" s="88"/>
      <c r="I5" s="51"/>
      <c r="K5" s="89" t="s">
        <v>21</v>
      </c>
      <c r="L5" s="89" t="s">
        <v>22</v>
      </c>
      <c r="M5" s="89" t="s">
        <v>23</v>
      </c>
      <c r="N5" s="86"/>
    </row>
    <row r="6" spans="1:14" s="7" customFormat="1" ht="12.75">
      <c r="A6" s="87" t="s">
        <v>83</v>
      </c>
      <c r="B6" s="41"/>
      <c r="C6" s="41"/>
      <c r="D6" s="41"/>
      <c r="E6" s="41"/>
      <c r="F6" s="41"/>
      <c r="G6" s="42"/>
      <c r="H6" s="182" t="s">
        <v>94</v>
      </c>
      <c r="I6" s="42"/>
      <c r="K6" s="100">
        <f>Calculations!E10</f>
        <v>210</v>
      </c>
      <c r="L6" s="100">
        <f>Calculations!H10</f>
        <v>63</v>
      </c>
      <c r="M6" s="100">
        <f>Calculations!K10</f>
        <v>63</v>
      </c>
      <c r="N6" s="86" t="s">
        <v>40</v>
      </c>
    </row>
    <row r="7" spans="1:14" s="7" customFormat="1" ht="15.75">
      <c r="A7" s="101" t="s">
        <v>45</v>
      </c>
      <c r="B7" s="102"/>
      <c r="C7" s="103"/>
      <c r="D7" s="103"/>
      <c r="E7" s="103"/>
      <c r="F7" s="104"/>
      <c r="G7" s="105"/>
      <c r="H7" s="39"/>
      <c r="I7" s="97" t="s">
        <v>39</v>
      </c>
      <c r="K7" s="34"/>
      <c r="L7" s="85" t="s">
        <v>36</v>
      </c>
      <c r="M7" s="34"/>
      <c r="N7" s="19"/>
    </row>
    <row r="8" spans="1:14" s="7" customFormat="1" ht="12.75">
      <c r="A8" s="106" t="s">
        <v>46</v>
      </c>
      <c r="B8" s="102"/>
      <c r="C8" s="103"/>
      <c r="D8" s="103"/>
      <c r="E8" s="103"/>
      <c r="F8" s="104"/>
      <c r="G8" s="105"/>
      <c r="H8" s="39" t="s">
        <v>24</v>
      </c>
      <c r="I8" s="95">
        <v>40</v>
      </c>
      <c r="J8" s="54" t="s">
        <v>99</v>
      </c>
      <c r="K8" s="69"/>
      <c r="L8" s="69"/>
      <c r="M8" s="69"/>
      <c r="N8" s="19"/>
    </row>
    <row r="9" spans="1:14" s="7" customFormat="1" ht="12.75">
      <c r="A9" s="43" t="s">
        <v>41</v>
      </c>
      <c r="B9" s="41"/>
      <c r="C9" s="44"/>
      <c r="D9" s="44"/>
      <c r="E9" s="44"/>
      <c r="F9" s="181" t="s">
        <v>80</v>
      </c>
      <c r="G9" s="94">
        <v>40</v>
      </c>
      <c r="H9" s="39" t="s">
        <v>5</v>
      </c>
      <c r="I9" s="95">
        <v>700</v>
      </c>
      <c r="J9" s="107" t="s">
        <v>44</v>
      </c>
      <c r="K9" s="90"/>
      <c r="L9" s="90"/>
      <c r="M9" s="90"/>
      <c r="N9" s="19"/>
    </row>
    <row r="10" spans="1:14" s="7" customFormat="1" ht="13.5">
      <c r="A10" s="43" t="s">
        <v>42</v>
      </c>
      <c r="B10" s="41"/>
      <c r="C10" s="44"/>
      <c r="D10" s="44"/>
      <c r="E10" s="44"/>
      <c r="F10" s="45"/>
      <c r="G10" s="94">
        <v>30</v>
      </c>
      <c r="H10" s="43" t="s">
        <v>26</v>
      </c>
      <c r="I10" s="42"/>
      <c r="J10" s="89" t="s">
        <v>1</v>
      </c>
      <c r="K10" s="89" t="s">
        <v>21</v>
      </c>
      <c r="L10" s="89" t="s">
        <v>22</v>
      </c>
      <c r="M10" s="89" t="s">
        <v>23</v>
      </c>
      <c r="N10" s="19"/>
    </row>
    <row r="11" spans="1:14" s="7" customFormat="1" ht="12.75">
      <c r="A11" s="43" t="s">
        <v>43</v>
      </c>
      <c r="B11" s="41"/>
      <c r="C11" s="44"/>
      <c r="D11" s="44"/>
      <c r="E11" s="44"/>
      <c r="F11" s="45"/>
      <c r="G11" s="94">
        <v>30</v>
      </c>
      <c r="H11" s="43"/>
      <c r="I11" s="42"/>
      <c r="J11" s="115"/>
      <c r="K11" s="116" t="s">
        <v>19</v>
      </c>
      <c r="L11" s="116" t="s">
        <v>19</v>
      </c>
      <c r="M11" s="116" t="s">
        <v>19</v>
      </c>
      <c r="N11" s="117"/>
    </row>
    <row r="12" spans="1:14" s="7" customFormat="1" ht="12.75">
      <c r="A12" s="43"/>
      <c r="B12" s="41"/>
      <c r="C12" s="44"/>
      <c r="D12" s="44"/>
      <c r="E12" s="44"/>
      <c r="F12" s="45"/>
      <c r="G12" s="46"/>
      <c r="H12" s="43"/>
      <c r="I12" s="42"/>
      <c r="J12" s="29">
        <v>1</v>
      </c>
      <c r="K12" s="164">
        <f>Calculations!F10</f>
        <v>31.5</v>
      </c>
      <c r="L12" s="164">
        <f>Calculations!I10</f>
        <v>25.2</v>
      </c>
      <c r="M12" s="164">
        <f>Calculations!L10</f>
        <v>50.4</v>
      </c>
      <c r="N12" s="19"/>
    </row>
    <row r="13" spans="1:14" s="7" customFormat="1" ht="12.75">
      <c r="A13" s="88"/>
      <c r="B13" s="40"/>
      <c r="C13" s="41"/>
      <c r="D13" s="41"/>
      <c r="E13" s="41"/>
      <c r="F13" s="41"/>
      <c r="G13" s="53"/>
      <c r="H13" s="40" t="s">
        <v>27</v>
      </c>
      <c r="I13" s="42"/>
      <c r="J13" s="114"/>
      <c r="K13" s="165">
        <f>Calculations!F10-'User data input'!G9</f>
        <v>-8.5</v>
      </c>
      <c r="L13" s="165">
        <f>Calculations!I10-'User data input'!G10</f>
        <v>-4.800000000000001</v>
      </c>
      <c r="M13" s="165">
        <f>Calculations!L10-'User data input'!G11</f>
        <v>20.4</v>
      </c>
      <c r="N13" s="117"/>
    </row>
    <row r="14" spans="1:14" s="7" customFormat="1" ht="12.75">
      <c r="A14" s="43" t="s">
        <v>73</v>
      </c>
      <c r="B14" s="41"/>
      <c r="C14" s="41"/>
      <c r="D14" s="41"/>
      <c r="E14" s="41"/>
      <c r="F14" s="181" t="s">
        <v>81</v>
      </c>
      <c r="G14" s="93">
        <v>0.5</v>
      </c>
      <c r="H14" s="69" t="s">
        <v>25</v>
      </c>
      <c r="I14" s="19"/>
      <c r="J14" s="29">
        <v>2</v>
      </c>
      <c r="K14" s="164">
        <f>Calculations!F11</f>
        <v>21</v>
      </c>
      <c r="L14" s="164">
        <f>Calculations!I11</f>
        <v>25.2</v>
      </c>
      <c r="M14" s="164">
        <f>Calculations!L11</f>
        <v>12.6</v>
      </c>
      <c r="N14" s="19"/>
    </row>
    <row r="15" spans="1:14" s="7" customFormat="1" ht="12.75">
      <c r="A15" s="43"/>
      <c r="B15" s="41"/>
      <c r="C15" s="41"/>
      <c r="D15" s="41"/>
      <c r="E15" s="41"/>
      <c r="F15" s="71"/>
      <c r="G15" s="167"/>
      <c r="H15" s="69"/>
      <c r="I15" s="97" t="s">
        <v>39</v>
      </c>
      <c r="J15" s="114"/>
      <c r="K15" s="165">
        <f>Calculations!F11-'User data input'!G9</f>
        <v>-19</v>
      </c>
      <c r="L15" s="165">
        <f>Calculations!I11-'User data input'!G10</f>
        <v>-4.800000000000001</v>
      </c>
      <c r="M15" s="165">
        <f>Calculations!L11-'User data input'!G11</f>
        <v>-17.4</v>
      </c>
      <c r="N15" s="117"/>
    </row>
    <row r="16" spans="1:14" s="7" customFormat="1" ht="12.75">
      <c r="A16" s="203" t="s">
        <v>84</v>
      </c>
      <c r="B16" s="204"/>
      <c r="C16" s="204"/>
      <c r="D16" s="204"/>
      <c r="E16" s="204"/>
      <c r="F16" s="204"/>
      <c r="G16" s="205"/>
      <c r="H16" s="48" t="s">
        <v>14</v>
      </c>
      <c r="I16" s="95">
        <v>1</v>
      </c>
      <c r="J16" s="122">
        <v>3</v>
      </c>
      <c r="K16" s="166">
        <f>Calculations!F12</f>
        <v>10.5</v>
      </c>
      <c r="L16" s="166">
        <f>Calculations!I12</f>
        <v>12.6</v>
      </c>
      <c r="M16" s="166">
        <f>Calculations!L12</f>
        <v>0</v>
      </c>
      <c r="N16" s="123"/>
    </row>
    <row r="17" spans="1:14" s="7" customFormat="1" ht="12.75">
      <c r="A17" s="206"/>
      <c r="B17" s="204"/>
      <c r="C17" s="204"/>
      <c r="D17" s="204"/>
      <c r="E17" s="204"/>
      <c r="F17" s="204"/>
      <c r="G17" s="205"/>
      <c r="H17" s="48" t="s">
        <v>15</v>
      </c>
      <c r="I17" s="95">
        <v>0.3</v>
      </c>
      <c r="J17" s="124"/>
      <c r="K17" s="165">
        <f>Calculations!F12-'User data input'!G9</f>
        <v>-29.5</v>
      </c>
      <c r="L17" s="165">
        <f>Calculations!I12-'User data input'!G10</f>
        <v>-17.4</v>
      </c>
      <c r="M17" s="165">
        <f>Calculations!L12-'User data input'!G11</f>
        <v>-30</v>
      </c>
      <c r="N17" s="117"/>
    </row>
    <row r="18" spans="1:14" s="7" customFormat="1" ht="12.75">
      <c r="A18" s="206"/>
      <c r="B18" s="204"/>
      <c r="C18" s="204"/>
      <c r="D18" s="204"/>
      <c r="E18" s="204"/>
      <c r="F18" s="204"/>
      <c r="G18" s="205"/>
      <c r="H18" s="48" t="s">
        <v>16</v>
      </c>
      <c r="I18" s="95">
        <v>0.3</v>
      </c>
      <c r="K18" s="34"/>
      <c r="M18" s="34"/>
      <c r="N18" s="19"/>
    </row>
    <row r="19" spans="1:14" s="7" customFormat="1" ht="12.75" customHeight="1">
      <c r="A19" s="43" t="s">
        <v>85</v>
      </c>
      <c r="B19" s="41"/>
      <c r="C19" s="41"/>
      <c r="D19" s="41"/>
      <c r="E19" s="41"/>
      <c r="F19" s="41"/>
      <c r="G19" s="168"/>
      <c r="H19" s="43"/>
      <c r="I19" s="42"/>
      <c r="J19" s="125"/>
      <c r="K19" s="126"/>
      <c r="L19" s="84" t="s">
        <v>49</v>
      </c>
      <c r="M19" s="126"/>
      <c r="N19" s="127"/>
    </row>
    <row r="20" spans="1:14" s="7" customFormat="1" ht="15.75">
      <c r="A20" s="43"/>
      <c r="B20" s="41"/>
      <c r="C20" s="41"/>
      <c r="D20" s="41"/>
      <c r="E20" s="41"/>
      <c r="F20" s="41"/>
      <c r="G20" s="53"/>
      <c r="I20" s="81"/>
      <c r="J20" s="190" t="s">
        <v>100</v>
      </c>
      <c r="K20" s="191"/>
      <c r="L20" s="191"/>
      <c r="M20" s="191"/>
      <c r="N20" s="192"/>
    </row>
    <row r="21" spans="1:14" s="7" customFormat="1" ht="15.75">
      <c r="A21" s="43" t="s">
        <v>97</v>
      </c>
      <c r="B21" s="41"/>
      <c r="C21" s="41"/>
      <c r="D21" s="41"/>
      <c r="E21" s="41"/>
      <c r="F21" s="41"/>
      <c r="G21" s="45">
        <v>10000</v>
      </c>
      <c r="H21" s="82"/>
      <c r="I21" s="81"/>
      <c r="J21" s="193"/>
      <c r="K21" s="191"/>
      <c r="L21" s="191"/>
      <c r="M21" s="191"/>
      <c r="N21" s="192"/>
    </row>
    <row r="22" spans="1:14" s="7" customFormat="1" ht="12.75">
      <c r="A22" s="88" t="s">
        <v>56</v>
      </c>
      <c r="B22" s="44"/>
      <c r="C22" s="44"/>
      <c r="D22" s="44"/>
      <c r="E22" s="44"/>
      <c r="F22" s="44"/>
      <c r="G22" s="49"/>
      <c r="H22" s="43"/>
      <c r="I22" s="42"/>
      <c r="J22" s="193"/>
      <c r="K22" s="191"/>
      <c r="L22" s="191"/>
      <c r="M22" s="191"/>
      <c r="N22" s="192"/>
    </row>
    <row r="23" spans="1:14" s="7" customFormat="1" ht="13.5">
      <c r="A23" s="131" t="s">
        <v>69</v>
      </c>
      <c r="B23" s="132"/>
      <c r="C23" s="132"/>
      <c r="D23" s="132"/>
      <c r="E23" s="132"/>
      <c r="F23" s="133"/>
      <c r="G23" s="130">
        <f>(G21*G14)/100</f>
        <v>50</v>
      </c>
      <c r="H23" s="43"/>
      <c r="I23" s="52"/>
      <c r="J23" s="193"/>
      <c r="K23" s="191"/>
      <c r="L23" s="191"/>
      <c r="M23" s="191"/>
      <c r="N23" s="192"/>
    </row>
    <row r="24" spans="1:14" s="7" customFormat="1" ht="13.5">
      <c r="A24" s="131" t="s">
        <v>70</v>
      </c>
      <c r="B24" s="132"/>
      <c r="C24" s="132"/>
      <c r="D24" s="132"/>
      <c r="E24" s="132"/>
      <c r="F24" s="133"/>
      <c r="G24" s="130">
        <f>(G23*I9)/1000</f>
        <v>35</v>
      </c>
      <c r="H24" s="43"/>
      <c r="I24" s="52"/>
      <c r="J24" s="193"/>
      <c r="K24" s="191"/>
      <c r="L24" s="191"/>
      <c r="M24" s="191"/>
      <c r="N24" s="192"/>
    </row>
    <row r="25" spans="1:14" s="7" customFormat="1" ht="13.5">
      <c r="A25" s="134" t="s">
        <v>98</v>
      </c>
      <c r="B25" s="143"/>
      <c r="C25" s="143"/>
      <c r="D25" s="143"/>
      <c r="E25" s="143"/>
      <c r="F25" s="143"/>
      <c r="G25" s="144">
        <f>(G24*(100-I8))/100</f>
        <v>21</v>
      </c>
      <c r="H25" s="50"/>
      <c r="I25" s="83"/>
      <c r="J25" s="194"/>
      <c r="K25" s="195"/>
      <c r="L25" s="195"/>
      <c r="M25" s="195"/>
      <c r="N25" s="196"/>
    </row>
    <row r="26" spans="1:14" s="7" customFormat="1" ht="13.5" thickBot="1">
      <c r="A26" s="135"/>
      <c r="B26" s="135"/>
      <c r="C26" s="135"/>
      <c r="D26" s="135"/>
      <c r="E26" s="135"/>
      <c r="F26" s="135"/>
      <c r="G26" s="136"/>
      <c r="H26" s="41"/>
      <c r="I26" s="142"/>
      <c r="J26" s="129"/>
      <c r="K26" s="129"/>
      <c r="L26" s="129"/>
      <c r="M26" s="129"/>
      <c r="N26" s="129"/>
    </row>
    <row r="27" spans="1:14" s="7" customFormat="1" ht="15.75">
      <c r="A27" s="146" t="s">
        <v>54</v>
      </c>
      <c r="B27" s="147"/>
      <c r="C27" s="147"/>
      <c r="D27" s="147"/>
      <c r="E27" s="147"/>
      <c r="F27" s="147"/>
      <c r="G27" s="148"/>
      <c r="H27" s="149"/>
      <c r="I27" s="150"/>
      <c r="J27" s="151"/>
      <c r="K27" s="151"/>
      <c r="L27" s="151"/>
      <c r="M27" s="151"/>
      <c r="N27" s="152"/>
    </row>
    <row r="28" spans="1:14" s="7" customFormat="1" ht="52.5" customHeight="1" thickBot="1">
      <c r="A28" s="200" t="s">
        <v>89</v>
      </c>
      <c r="B28" s="201"/>
      <c r="C28" s="201"/>
      <c r="D28" s="201"/>
      <c r="E28" s="201"/>
      <c r="F28" s="201"/>
      <c r="G28" s="201"/>
      <c r="H28" s="201"/>
      <c r="I28" s="201"/>
      <c r="J28" s="201"/>
      <c r="K28" s="201"/>
      <c r="L28" s="201"/>
      <c r="M28" s="201"/>
      <c r="N28" s="202"/>
    </row>
    <row r="29" spans="1:14" s="7" customFormat="1" ht="13.5" thickBot="1">
      <c r="A29" s="92"/>
      <c r="B29" s="92"/>
      <c r="C29" s="92"/>
      <c r="D29" s="92"/>
      <c r="E29" s="92"/>
      <c r="F29" s="92"/>
      <c r="G29" s="92"/>
      <c r="H29" s="145"/>
      <c r="I29" s="71"/>
      <c r="J29" s="153"/>
      <c r="K29" s="153"/>
      <c r="L29" s="153"/>
      <c r="M29" s="153"/>
      <c r="N29" s="153"/>
    </row>
    <row r="30" spans="1:14" s="7" customFormat="1" ht="15.75">
      <c r="A30" s="154" t="s">
        <v>79</v>
      </c>
      <c r="B30" s="150"/>
      <c r="C30" s="149"/>
      <c r="D30" s="149"/>
      <c r="E30" s="149"/>
      <c r="F30" s="149"/>
      <c r="G30" s="149"/>
      <c r="H30" s="149"/>
      <c r="I30" s="149"/>
      <c r="J30" s="149"/>
      <c r="K30" s="149"/>
      <c r="L30" s="149"/>
      <c r="M30" s="149"/>
      <c r="N30" s="155"/>
    </row>
    <row r="31" spans="1:14" s="7" customFormat="1" ht="12.75">
      <c r="A31" s="156" t="s">
        <v>47</v>
      </c>
      <c r="B31" s="140"/>
      <c r="C31" s="141"/>
      <c r="D31" s="141"/>
      <c r="E31" s="141"/>
      <c r="F31" s="141"/>
      <c r="G31" s="141"/>
      <c r="H31" s="141"/>
      <c r="I31" s="141"/>
      <c r="J31" s="141"/>
      <c r="K31" s="141"/>
      <c r="L31" s="141"/>
      <c r="M31" s="141"/>
      <c r="N31" s="157"/>
    </row>
    <row r="32" spans="1:14" s="137" customFormat="1" ht="12.75" customHeight="1">
      <c r="A32" s="158" t="s">
        <v>53</v>
      </c>
      <c r="B32" s="138" t="s">
        <v>75</v>
      </c>
      <c r="C32" s="139"/>
      <c r="D32" s="139"/>
      <c r="E32" s="139"/>
      <c r="F32" s="139"/>
      <c r="G32" s="139"/>
      <c r="H32" s="139"/>
      <c r="I32" s="139"/>
      <c r="J32" s="139"/>
      <c r="K32" s="139"/>
      <c r="L32" s="139"/>
      <c r="M32" s="139"/>
      <c r="N32" s="159"/>
    </row>
    <row r="33" spans="1:14" s="137" customFormat="1" ht="12.75" customHeight="1">
      <c r="A33" s="160"/>
      <c r="B33" s="138" t="s">
        <v>76</v>
      </c>
      <c r="C33" s="139"/>
      <c r="D33" s="139"/>
      <c r="E33" s="139"/>
      <c r="F33" s="139"/>
      <c r="G33" s="139"/>
      <c r="H33" s="139"/>
      <c r="I33" s="139"/>
      <c r="J33" s="139"/>
      <c r="K33" s="139"/>
      <c r="L33" s="139"/>
      <c r="M33" s="139"/>
      <c r="N33" s="159"/>
    </row>
    <row r="34" spans="1:14" s="7" customFormat="1" ht="12.75">
      <c r="A34" s="161" t="s">
        <v>51</v>
      </c>
      <c r="B34" s="21" t="s">
        <v>77</v>
      </c>
      <c r="C34" s="21"/>
      <c r="D34" s="21"/>
      <c r="E34" s="21"/>
      <c r="F34" s="21"/>
      <c r="G34" s="21"/>
      <c r="H34" s="21"/>
      <c r="I34" s="21"/>
      <c r="J34" s="21"/>
      <c r="K34" s="21"/>
      <c r="L34" s="21"/>
      <c r="M34" s="21"/>
      <c r="N34" s="162"/>
    </row>
    <row r="35" spans="1:14" s="7" customFormat="1" ht="12.75">
      <c r="A35" s="163"/>
      <c r="B35" s="21" t="s">
        <v>58</v>
      </c>
      <c r="C35" s="21"/>
      <c r="D35" s="21"/>
      <c r="E35" s="21"/>
      <c r="F35" s="21"/>
      <c r="G35" s="21"/>
      <c r="H35" s="21"/>
      <c r="I35" s="21"/>
      <c r="J35" s="21"/>
      <c r="K35" s="21"/>
      <c r="L35" s="21"/>
      <c r="M35" s="21"/>
      <c r="N35" s="162"/>
    </row>
    <row r="36" spans="1:14" s="7" customFormat="1" ht="12.75">
      <c r="A36" s="161" t="s">
        <v>59</v>
      </c>
      <c r="B36" s="73" t="s">
        <v>74</v>
      </c>
      <c r="C36" s="21"/>
      <c r="D36" s="21"/>
      <c r="E36" s="21"/>
      <c r="F36" s="21"/>
      <c r="G36" s="21"/>
      <c r="H36" s="21"/>
      <c r="I36" s="21"/>
      <c r="J36" s="21"/>
      <c r="K36" s="21"/>
      <c r="L36" s="21"/>
      <c r="M36" s="21"/>
      <c r="N36" s="162"/>
    </row>
    <row r="37" spans="1:14" s="7" customFormat="1" ht="23.25" customHeight="1">
      <c r="A37" s="213" t="s">
        <v>52</v>
      </c>
      <c r="B37" s="210" t="s">
        <v>78</v>
      </c>
      <c r="C37" s="211"/>
      <c r="D37" s="211"/>
      <c r="E37" s="211"/>
      <c r="F37" s="211"/>
      <c r="G37" s="211"/>
      <c r="H37" s="211"/>
      <c r="I37" s="211"/>
      <c r="J37" s="211"/>
      <c r="K37" s="211"/>
      <c r="L37" s="211"/>
      <c r="M37" s="211"/>
      <c r="N37" s="212"/>
    </row>
    <row r="38" spans="1:14" s="7" customFormat="1" ht="26.25" customHeight="1">
      <c r="A38" s="214" t="s">
        <v>101</v>
      </c>
      <c r="B38" s="215"/>
      <c r="C38" s="215"/>
      <c r="D38" s="215"/>
      <c r="E38" s="215"/>
      <c r="F38" s="215"/>
      <c r="G38" s="215"/>
      <c r="H38" s="215"/>
      <c r="I38" s="215"/>
      <c r="J38" s="215"/>
      <c r="K38" s="215"/>
      <c r="L38" s="215"/>
      <c r="M38" s="215"/>
      <c r="N38" s="216"/>
    </row>
    <row r="39" spans="1:14" s="7" customFormat="1" ht="12.75" customHeight="1">
      <c r="A39" s="184" t="s">
        <v>93</v>
      </c>
      <c r="B39" s="185"/>
      <c r="C39" s="185"/>
      <c r="D39" s="185"/>
      <c r="E39" s="185"/>
      <c r="F39" s="185"/>
      <c r="G39" s="185"/>
      <c r="H39" s="185"/>
      <c r="I39" s="185"/>
      <c r="J39" s="185"/>
      <c r="K39" s="185"/>
      <c r="L39" s="185"/>
      <c r="M39" s="185"/>
      <c r="N39" s="186"/>
    </row>
    <row r="40" spans="1:14" s="7" customFormat="1" ht="13.5" thickBot="1">
      <c r="A40" s="187"/>
      <c r="B40" s="188"/>
      <c r="C40" s="188"/>
      <c r="D40" s="188"/>
      <c r="E40" s="188"/>
      <c r="F40" s="188"/>
      <c r="G40" s="188"/>
      <c r="H40" s="188"/>
      <c r="I40" s="188"/>
      <c r="J40" s="188"/>
      <c r="K40" s="188"/>
      <c r="L40" s="188"/>
      <c r="M40" s="188"/>
      <c r="N40" s="189"/>
    </row>
    <row r="41" s="7" customFormat="1" ht="12.75"/>
    <row r="42" spans="1:14" ht="12.75">
      <c r="A42" s="7"/>
      <c r="B42" s="7"/>
      <c r="C42" s="7"/>
      <c r="D42" s="7"/>
      <c r="E42" s="7"/>
      <c r="F42" s="7"/>
      <c r="G42" s="7"/>
      <c r="H42" s="7"/>
      <c r="I42" s="7"/>
      <c r="J42" s="7"/>
      <c r="K42" s="7"/>
      <c r="L42" s="7"/>
      <c r="M42" s="7"/>
      <c r="N42" s="7"/>
    </row>
    <row r="43" spans="1:14" ht="12.75">
      <c r="A43" s="7"/>
      <c r="B43" s="7"/>
      <c r="C43" s="7"/>
      <c r="D43" s="7"/>
      <c r="E43" s="7"/>
      <c r="F43" s="7"/>
      <c r="G43" s="7"/>
      <c r="H43" s="7"/>
      <c r="I43" s="7"/>
      <c r="J43" s="7"/>
      <c r="K43" s="7"/>
      <c r="L43" s="7"/>
      <c r="M43" s="7"/>
      <c r="N43" s="7"/>
    </row>
    <row r="44" spans="1:14" ht="12.75">
      <c r="A44" s="7"/>
      <c r="B44" s="7"/>
      <c r="C44" s="7"/>
      <c r="D44" s="7"/>
      <c r="E44" s="7"/>
      <c r="F44" s="7"/>
      <c r="G44" s="7"/>
      <c r="H44" s="7"/>
      <c r="I44" s="7"/>
      <c r="J44" s="7"/>
      <c r="K44" s="7"/>
      <c r="L44" s="7"/>
      <c r="M44" s="7"/>
      <c r="N44" s="7"/>
    </row>
    <row r="45" spans="1:14" ht="12.75">
      <c r="A45" s="197"/>
      <c r="B45" s="198"/>
      <c r="C45" s="198"/>
      <c r="D45" s="198"/>
      <c r="E45" s="198"/>
      <c r="F45" s="198"/>
      <c r="G45" s="198"/>
      <c r="H45" s="198"/>
      <c r="I45" s="198"/>
      <c r="J45" s="198"/>
      <c r="K45" s="198"/>
      <c r="L45" s="198"/>
      <c r="M45" s="198"/>
      <c r="N45" s="199"/>
    </row>
    <row r="46" spans="1:14" s="7" customFormat="1" ht="12.75">
      <c r="A46" s="198"/>
      <c r="B46" s="198"/>
      <c r="C46" s="198"/>
      <c r="D46" s="198"/>
      <c r="E46" s="198"/>
      <c r="F46" s="198"/>
      <c r="G46" s="198"/>
      <c r="H46" s="198"/>
      <c r="I46" s="198"/>
      <c r="J46" s="198"/>
      <c r="K46" s="198"/>
      <c r="L46" s="198"/>
      <c r="M46" s="198"/>
      <c r="N46" s="199"/>
    </row>
    <row r="47" spans="1:14" s="7" customFormat="1" ht="12.75">
      <c r="A47" s="198"/>
      <c r="B47" s="198"/>
      <c r="C47" s="198"/>
      <c r="D47" s="198"/>
      <c r="E47" s="198"/>
      <c r="F47" s="198"/>
      <c r="G47" s="198"/>
      <c r="H47" s="198"/>
      <c r="I47" s="198"/>
      <c r="J47" s="198"/>
      <c r="K47" s="198"/>
      <c r="L47" s="198"/>
      <c r="M47" s="198"/>
      <c r="N47" s="199"/>
    </row>
    <row r="48" s="7" customFormat="1" ht="12.75"/>
    <row r="49" s="7" customFormat="1" ht="12.75"/>
    <row r="50" spans="15:22" s="7" customFormat="1" ht="12.75">
      <c r="O50" s="8"/>
      <c r="P50" s="9"/>
      <c r="Q50" s="10"/>
      <c r="R50" s="10"/>
      <c r="S50" s="8"/>
      <c r="T50" s="8"/>
      <c r="U50" s="10"/>
      <c r="V50" s="8"/>
    </row>
    <row r="51" spans="1:22" s="7" customFormat="1" ht="12.75">
      <c r="A51" s="2"/>
      <c r="B51" s="2"/>
      <c r="C51" s="2"/>
      <c r="D51" s="2"/>
      <c r="E51" s="2"/>
      <c r="F51" s="2"/>
      <c r="G51" s="2"/>
      <c r="H51" s="2"/>
      <c r="I51" s="2"/>
      <c r="J51" s="2"/>
      <c r="K51" s="2"/>
      <c r="L51" s="2"/>
      <c r="M51" s="2"/>
      <c r="N51" s="2"/>
      <c r="O51" s="8"/>
      <c r="P51" s="9"/>
      <c r="Q51" s="10"/>
      <c r="R51" s="10"/>
      <c r="S51" s="8"/>
      <c r="T51" s="8"/>
      <c r="U51" s="10"/>
      <c r="V51" s="8"/>
    </row>
    <row r="52" spans="1:22" s="7" customFormat="1" ht="12.75">
      <c r="A52" s="2"/>
      <c r="B52" s="2"/>
      <c r="C52" s="2"/>
      <c r="D52" s="2"/>
      <c r="E52" s="2"/>
      <c r="F52" s="2"/>
      <c r="G52" s="2"/>
      <c r="H52" s="2"/>
      <c r="I52" s="2"/>
      <c r="J52" s="2"/>
      <c r="K52" s="2"/>
      <c r="L52" s="2"/>
      <c r="M52" s="2"/>
      <c r="N52" s="2"/>
      <c r="O52" s="8"/>
      <c r="P52" s="9"/>
      <c r="Q52" s="10"/>
      <c r="R52" s="10"/>
      <c r="S52" s="8"/>
      <c r="T52" s="8"/>
      <c r="U52" s="10"/>
      <c r="V52" s="8"/>
    </row>
    <row r="53" spans="1:22" s="7" customFormat="1" ht="12.75">
      <c r="A53" s="2"/>
      <c r="B53" s="2"/>
      <c r="C53" s="2"/>
      <c r="D53" s="2"/>
      <c r="E53" s="2"/>
      <c r="F53" s="2"/>
      <c r="G53" s="2"/>
      <c r="H53" s="2"/>
      <c r="I53" s="2"/>
      <c r="J53" s="2"/>
      <c r="K53" s="2"/>
      <c r="L53" s="2"/>
      <c r="M53" s="2"/>
      <c r="N53" s="2"/>
      <c r="O53" s="8"/>
      <c r="P53" s="9"/>
      <c r="Q53" s="10"/>
      <c r="R53" s="10"/>
      <c r="S53" s="8"/>
      <c r="T53" s="8"/>
      <c r="U53" s="10"/>
      <c r="V53" s="8"/>
    </row>
    <row r="54" spans="1:22" s="7" customFormat="1" ht="12.75">
      <c r="A54" s="2"/>
      <c r="B54" s="2"/>
      <c r="C54" s="2"/>
      <c r="D54" s="2"/>
      <c r="E54" s="2"/>
      <c r="F54" s="2"/>
      <c r="G54" s="2"/>
      <c r="H54" s="2"/>
      <c r="I54" s="2"/>
      <c r="J54" s="2"/>
      <c r="K54" s="2"/>
      <c r="L54" s="2"/>
      <c r="M54" s="2"/>
      <c r="N54" s="2"/>
      <c r="O54" s="8"/>
      <c r="P54" s="9"/>
      <c r="Q54" s="10"/>
      <c r="R54" s="10"/>
      <c r="S54" s="8"/>
      <c r="T54" s="8"/>
      <c r="U54" s="10"/>
      <c r="V54" s="8"/>
    </row>
    <row r="55" spans="1:22" s="7" customFormat="1" ht="12.75">
      <c r="A55" s="2"/>
      <c r="B55" s="2"/>
      <c r="C55" s="2"/>
      <c r="D55" s="2"/>
      <c r="E55" s="2"/>
      <c r="F55" s="2"/>
      <c r="G55" s="2"/>
      <c r="H55" s="2"/>
      <c r="I55" s="2"/>
      <c r="J55" s="2"/>
      <c r="K55" s="2"/>
      <c r="L55" s="2"/>
      <c r="M55" s="2"/>
      <c r="N55" s="2"/>
      <c r="O55" s="8"/>
      <c r="P55" s="9"/>
      <c r="Q55" s="10"/>
      <c r="R55" s="10"/>
      <c r="S55" s="8"/>
      <c r="T55" s="8"/>
      <c r="U55" s="10"/>
      <c r="V55" s="8"/>
    </row>
    <row r="56" spans="1:22" s="2" customFormat="1" ht="11.25">
      <c r="A56" s="3"/>
      <c r="B56" s="3"/>
      <c r="C56" s="3"/>
      <c r="D56" s="3"/>
      <c r="E56" s="3"/>
      <c r="F56" s="3"/>
      <c r="G56" s="3"/>
      <c r="H56" s="3"/>
      <c r="I56" s="3"/>
      <c r="J56" s="3"/>
      <c r="K56" s="3"/>
      <c r="L56" s="3"/>
      <c r="M56" s="3"/>
      <c r="N56" s="3"/>
      <c r="O56" s="3"/>
      <c r="P56" s="5"/>
      <c r="Q56" s="6"/>
      <c r="R56" s="6"/>
      <c r="S56" s="3"/>
      <c r="T56" s="3"/>
      <c r="U56" s="6"/>
      <c r="V56" s="3"/>
    </row>
    <row r="57" spans="17:22" s="2" customFormat="1" ht="11.25">
      <c r="Q57" s="6"/>
      <c r="R57" s="6"/>
      <c r="S57" s="3"/>
      <c r="T57" s="3"/>
      <c r="U57" s="6"/>
      <c r="V57" s="3"/>
    </row>
    <row r="58" spans="17:22" s="2" customFormat="1" ht="11.25">
      <c r="Q58" s="6"/>
      <c r="R58" s="6"/>
      <c r="S58" s="3"/>
      <c r="T58" s="3"/>
      <c r="U58" s="6"/>
      <c r="V58" s="3"/>
    </row>
    <row r="59" spans="19:22" s="2" customFormat="1" ht="11.25">
      <c r="S59" s="3"/>
      <c r="T59" s="3"/>
      <c r="U59" s="6"/>
      <c r="V59" s="3"/>
    </row>
    <row r="60" spans="19:22" s="2" customFormat="1" ht="11.25">
      <c r="S60" s="3"/>
      <c r="T60" s="3"/>
      <c r="U60" s="3"/>
      <c r="V60" s="3"/>
    </row>
    <row r="61" spans="1:18" s="3" customFormat="1" ht="11.25">
      <c r="A61" s="4"/>
      <c r="B61" s="2"/>
      <c r="C61" s="2"/>
      <c r="D61" s="2"/>
      <c r="E61" s="2"/>
      <c r="F61" s="2"/>
      <c r="G61" s="2"/>
      <c r="H61" s="2"/>
      <c r="I61" s="2"/>
      <c r="J61" s="2"/>
      <c r="K61" s="2"/>
      <c r="L61" s="2"/>
      <c r="M61" s="2"/>
      <c r="N61" s="2"/>
      <c r="Q61" s="2"/>
      <c r="R61" s="2"/>
    </row>
    <row r="62" s="2" customFormat="1" ht="11.25"/>
    <row r="63" s="2" customFormat="1" ht="11.25"/>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pans="1:14" s="2" customFormat="1" ht="12.75">
      <c r="A87"/>
      <c r="B87"/>
      <c r="C87"/>
      <c r="D87"/>
      <c r="E87"/>
      <c r="F87"/>
      <c r="G87"/>
      <c r="H87"/>
      <c r="I87"/>
      <c r="J87"/>
      <c r="K87"/>
      <c r="L87"/>
      <c r="M87"/>
      <c r="N87"/>
    </row>
    <row r="88" spans="1:14" s="2" customFormat="1" ht="12.75">
      <c r="A88"/>
      <c r="B88"/>
      <c r="C88"/>
      <c r="D88"/>
      <c r="E88"/>
      <c r="F88"/>
      <c r="G88"/>
      <c r="H88"/>
      <c r="I88"/>
      <c r="J88"/>
      <c r="K88"/>
      <c r="L88"/>
      <c r="M88"/>
      <c r="N88"/>
    </row>
    <row r="89" spans="1:14" s="2" customFormat="1" ht="12.75">
      <c r="A89"/>
      <c r="B89"/>
      <c r="C89"/>
      <c r="D89"/>
      <c r="E89"/>
      <c r="F89"/>
      <c r="G89"/>
      <c r="H89"/>
      <c r="I89"/>
      <c r="J89"/>
      <c r="K89"/>
      <c r="L89"/>
      <c r="M89"/>
      <c r="N89"/>
    </row>
    <row r="90" spans="1:14" s="2" customFormat="1" ht="12.75">
      <c r="A90"/>
      <c r="B90"/>
      <c r="C90"/>
      <c r="D90"/>
      <c r="E90"/>
      <c r="F90"/>
      <c r="G90"/>
      <c r="H90"/>
      <c r="I90"/>
      <c r="J90"/>
      <c r="K90"/>
      <c r="L90"/>
      <c r="M90"/>
      <c r="N90"/>
    </row>
    <row r="91" spans="1:14" s="2" customFormat="1" ht="12.75">
      <c r="A91"/>
      <c r="B91"/>
      <c r="C91"/>
      <c r="D91"/>
      <c r="E91"/>
      <c r="F91"/>
      <c r="G91"/>
      <c r="H91"/>
      <c r="I91"/>
      <c r="J91"/>
      <c r="K91"/>
      <c r="L91"/>
      <c r="M91"/>
      <c r="N91"/>
    </row>
  </sheetData>
  <sheetProtection/>
  <mergeCells count="7">
    <mergeCell ref="A39:N40"/>
    <mergeCell ref="J20:N25"/>
    <mergeCell ref="A45:N47"/>
    <mergeCell ref="A28:N28"/>
    <mergeCell ref="A16:G18"/>
    <mergeCell ref="B37:N37"/>
    <mergeCell ref="A38:N38"/>
  </mergeCells>
  <printOptions/>
  <pageMargins left="0.9448818897637796" right="0.15748031496062992" top="0.5905511811023623" bottom="0.3937007874015748" header="0.5118110236220472" footer="0.5118110236220472"/>
  <pageSetup fitToHeight="1"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A12" sqref="A12:A17"/>
    </sheetView>
  </sheetViews>
  <sheetFormatPr defaultColWidth="9.140625" defaultRowHeight="12.75"/>
  <cols>
    <col min="1" max="1" width="108.8515625" style="7" customWidth="1"/>
    <col min="2" max="12" width="9.140625" style="7" customWidth="1"/>
    <col min="13" max="13" width="10.140625" style="7" customWidth="1"/>
    <col min="14" max="16384" width="9.140625" style="7" customWidth="1"/>
  </cols>
  <sheetData>
    <row r="1" spans="1:14" ht="15.75">
      <c r="A1" s="169" t="s">
        <v>31</v>
      </c>
      <c r="B1" s="67"/>
      <c r="C1" s="69"/>
      <c r="D1" s="69"/>
      <c r="E1" s="69"/>
      <c r="F1" s="69"/>
      <c r="G1" s="69"/>
      <c r="H1" s="69"/>
      <c r="I1" s="69"/>
      <c r="J1" s="69"/>
      <c r="K1" s="69"/>
      <c r="L1" s="69"/>
      <c r="M1" s="69"/>
      <c r="N1" s="70"/>
    </row>
    <row r="2" spans="1:14" ht="12.75">
      <c r="A2" s="170"/>
      <c r="B2" s="69"/>
      <c r="C2" s="69"/>
      <c r="D2" s="69"/>
      <c r="E2" s="69"/>
      <c r="F2" s="69"/>
      <c r="G2" s="69"/>
      <c r="H2" s="69"/>
      <c r="I2" s="69"/>
      <c r="J2" s="69"/>
      <c r="K2" s="69"/>
      <c r="L2" s="69"/>
      <c r="M2" s="69"/>
      <c r="N2" s="70"/>
    </row>
    <row r="3" spans="1:14" s="47" customFormat="1" ht="30" customHeight="1">
      <c r="A3" s="171" t="s">
        <v>62</v>
      </c>
      <c r="B3" s="45"/>
      <c r="C3" s="45"/>
      <c r="D3" s="41"/>
      <c r="E3" s="41"/>
      <c r="F3" s="41"/>
      <c r="G3" s="41"/>
      <c r="H3" s="41"/>
      <c r="I3" s="41"/>
      <c r="J3" s="41"/>
      <c r="K3" s="41"/>
      <c r="L3" s="41"/>
      <c r="M3" s="41"/>
      <c r="N3" s="71"/>
    </row>
    <row r="4" spans="1:14" s="47" customFormat="1" ht="27.75" customHeight="1">
      <c r="A4" s="171" t="s">
        <v>61</v>
      </c>
      <c r="B4" s="45"/>
      <c r="C4" s="45"/>
      <c r="D4" s="41"/>
      <c r="E4" s="41"/>
      <c r="F4" s="41"/>
      <c r="G4" s="41"/>
      <c r="H4" s="41"/>
      <c r="I4" s="41"/>
      <c r="J4" s="41"/>
      <c r="K4" s="41"/>
      <c r="L4" s="41"/>
      <c r="M4" s="41"/>
      <c r="N4" s="71"/>
    </row>
    <row r="5" spans="1:14" s="47" customFormat="1" ht="33.75" customHeight="1">
      <c r="A5" s="171" t="s">
        <v>60</v>
      </c>
      <c r="B5" s="41"/>
      <c r="C5" s="41"/>
      <c r="D5" s="41"/>
      <c r="E5" s="41"/>
      <c r="F5" s="41"/>
      <c r="G5" s="41"/>
      <c r="H5" s="41"/>
      <c r="I5" s="41"/>
      <c r="J5" s="41"/>
      <c r="K5" s="41"/>
      <c r="L5" s="41"/>
      <c r="M5" s="41"/>
      <c r="N5" s="71"/>
    </row>
    <row r="6" spans="1:14" s="47" customFormat="1" ht="30.75" customHeight="1">
      <c r="A6" s="171" t="s">
        <v>86</v>
      </c>
      <c r="B6" s="41"/>
      <c r="C6" s="41"/>
      <c r="D6" s="41"/>
      <c r="E6" s="41"/>
      <c r="F6" s="41"/>
      <c r="G6" s="41"/>
      <c r="H6" s="41"/>
      <c r="I6" s="41"/>
      <c r="J6" s="41"/>
      <c r="K6" s="41"/>
      <c r="L6" s="41"/>
      <c r="M6" s="41"/>
      <c r="N6" s="71"/>
    </row>
    <row r="7" spans="1:14" s="47" customFormat="1" ht="55.5" customHeight="1">
      <c r="A7" s="171" t="s">
        <v>87</v>
      </c>
      <c r="B7" s="45"/>
      <c r="C7" s="45"/>
      <c r="D7" s="41"/>
      <c r="E7" s="41"/>
      <c r="F7" s="41"/>
      <c r="G7" s="41"/>
      <c r="H7" s="41"/>
      <c r="I7" s="41"/>
      <c r="J7" s="41"/>
      <c r="K7" s="41"/>
      <c r="L7" s="41"/>
      <c r="M7" s="41"/>
      <c r="N7" s="71"/>
    </row>
    <row r="8" spans="1:14" s="47" customFormat="1" ht="54" customHeight="1">
      <c r="A8" s="171" t="s">
        <v>90</v>
      </c>
      <c r="B8" s="45"/>
      <c r="C8" s="45"/>
      <c r="D8" s="41"/>
      <c r="E8" s="41"/>
      <c r="F8" s="41"/>
      <c r="G8" s="41"/>
      <c r="H8" s="41"/>
      <c r="I8" s="41"/>
      <c r="J8" s="41"/>
      <c r="K8" s="41"/>
      <c r="L8" s="41"/>
      <c r="M8" s="41"/>
      <c r="N8" s="71"/>
    </row>
    <row r="9" spans="1:14" s="47" customFormat="1" ht="12">
      <c r="A9" s="183"/>
      <c r="B9" s="41"/>
      <c r="C9" s="41"/>
      <c r="D9" s="41"/>
      <c r="E9" s="41"/>
      <c r="F9" s="41"/>
      <c r="G9" s="41"/>
      <c r="H9" s="41"/>
      <c r="I9" s="41"/>
      <c r="J9" s="41"/>
      <c r="K9" s="41"/>
      <c r="L9" s="41"/>
      <c r="M9" s="41"/>
      <c r="N9" s="71"/>
    </row>
    <row r="10" spans="2:14" s="47" customFormat="1" ht="12">
      <c r="B10" s="41"/>
      <c r="C10" s="41"/>
      <c r="D10" s="41"/>
      <c r="E10" s="41"/>
      <c r="F10" s="41"/>
      <c r="G10" s="41"/>
      <c r="H10" s="41"/>
      <c r="I10" s="41"/>
      <c r="J10" s="41"/>
      <c r="K10" s="41"/>
      <c r="L10" s="41"/>
      <c r="M10" s="41"/>
      <c r="N10" s="71"/>
    </row>
    <row r="11" spans="2:14" s="47" customFormat="1" ht="12">
      <c r="B11" s="41"/>
      <c r="C11" s="41"/>
      <c r="D11" s="41"/>
      <c r="E11" s="41"/>
      <c r="F11" s="41"/>
      <c r="G11" s="41"/>
      <c r="H11" s="41"/>
      <c r="I11" s="41"/>
      <c r="J11" s="41"/>
      <c r="K11" s="41"/>
      <c r="L11" s="41"/>
      <c r="M11" s="41"/>
      <c r="N11" s="71"/>
    </row>
    <row r="12" spans="2:14" s="47" customFormat="1" ht="12">
      <c r="B12" s="41"/>
      <c r="C12" s="41"/>
      <c r="D12" s="41"/>
      <c r="E12" s="41"/>
      <c r="F12" s="41"/>
      <c r="G12" s="41"/>
      <c r="H12" s="41"/>
      <c r="I12" s="41"/>
      <c r="J12" s="41"/>
      <c r="K12" s="41"/>
      <c r="L12" s="41"/>
      <c r="M12" s="41"/>
      <c r="N12" s="71"/>
    </row>
    <row r="13" spans="2:14" s="47" customFormat="1" ht="12">
      <c r="B13" s="45"/>
      <c r="C13" s="45"/>
      <c r="D13" s="45"/>
      <c r="E13" s="45"/>
      <c r="F13" s="45"/>
      <c r="G13" s="45"/>
      <c r="H13" s="45"/>
      <c r="I13" s="45"/>
      <c r="J13" s="45"/>
      <c r="K13" s="41"/>
      <c r="L13" s="41"/>
      <c r="M13" s="41"/>
      <c r="N13" s="71"/>
    </row>
    <row r="14" spans="1:14" ht="12.75">
      <c r="A14" s="69"/>
      <c r="B14" s="69"/>
      <c r="C14" s="69"/>
      <c r="D14" s="69"/>
      <c r="E14" s="69"/>
      <c r="F14" s="69"/>
      <c r="G14" s="69"/>
      <c r="H14" s="69"/>
      <c r="I14" s="69"/>
      <c r="J14" s="69"/>
      <c r="K14" s="69"/>
      <c r="L14" s="69"/>
      <c r="M14" s="69"/>
      <c r="N14" s="70"/>
    </row>
    <row r="15" spans="1:13" ht="12.75">
      <c r="A15" s="69"/>
      <c r="B15" s="69"/>
      <c r="C15" s="69"/>
      <c r="D15" s="69"/>
      <c r="E15" s="69"/>
      <c r="F15" s="69"/>
      <c r="G15" s="69"/>
      <c r="H15" s="69"/>
      <c r="I15" s="69"/>
      <c r="J15" s="69"/>
      <c r="K15" s="69"/>
      <c r="L15" s="69"/>
      <c r="M15" s="69"/>
    </row>
    <row r="16" spans="1:13" ht="12.75">
      <c r="A16" s="69"/>
      <c r="B16" s="69"/>
      <c r="C16" s="69"/>
      <c r="D16" s="69"/>
      <c r="E16" s="69"/>
      <c r="F16" s="69"/>
      <c r="G16" s="69"/>
      <c r="H16" s="69"/>
      <c r="I16" s="69"/>
      <c r="J16" s="69"/>
      <c r="K16" s="69"/>
      <c r="L16" s="69"/>
      <c r="M16" s="69"/>
    </row>
    <row r="17" spans="1:13" ht="12.75">
      <c r="A17" s="69"/>
      <c r="B17" s="69"/>
      <c r="C17" s="69"/>
      <c r="D17" s="69"/>
      <c r="E17" s="69"/>
      <c r="F17" s="69"/>
      <c r="G17" s="69"/>
      <c r="H17" s="69"/>
      <c r="I17" s="69"/>
      <c r="J17" s="69"/>
      <c r="K17" s="69"/>
      <c r="L17" s="69"/>
      <c r="M17" s="69"/>
    </row>
    <row r="18" spans="1:13" ht="12.75">
      <c r="A18" s="69"/>
      <c r="B18" s="69"/>
      <c r="C18" s="69"/>
      <c r="D18" s="69"/>
      <c r="E18" s="69"/>
      <c r="F18" s="69"/>
      <c r="G18" s="69"/>
      <c r="H18" s="69"/>
      <c r="I18" s="69"/>
      <c r="J18" s="69"/>
      <c r="K18" s="69"/>
      <c r="L18" s="69"/>
      <c r="M18" s="69"/>
    </row>
    <row r="19" spans="1:13" ht="12.75">
      <c r="A19" s="69"/>
      <c r="B19" s="69"/>
      <c r="C19" s="69"/>
      <c r="D19" s="69"/>
      <c r="E19" s="69"/>
      <c r="F19" s="69"/>
      <c r="G19" s="69"/>
      <c r="H19" s="69"/>
      <c r="I19" s="69"/>
      <c r="J19" s="69"/>
      <c r="K19" s="69"/>
      <c r="L19" s="69"/>
      <c r="M19" s="69"/>
    </row>
    <row r="20" spans="1:13" ht="12.75">
      <c r="A20" s="69"/>
      <c r="B20" s="69"/>
      <c r="C20" s="69"/>
      <c r="D20" s="69"/>
      <c r="E20" s="69"/>
      <c r="F20" s="69"/>
      <c r="G20" s="69"/>
      <c r="H20" s="69"/>
      <c r="I20" s="69"/>
      <c r="J20" s="69"/>
      <c r="K20" s="69"/>
      <c r="L20" s="69"/>
      <c r="M20" s="69"/>
    </row>
    <row r="21" spans="1:13" ht="12.75">
      <c r="A21" s="69"/>
      <c r="B21" s="69"/>
      <c r="C21" s="69"/>
      <c r="D21" s="69"/>
      <c r="E21" s="69"/>
      <c r="F21" s="69"/>
      <c r="G21" s="69"/>
      <c r="H21" s="69"/>
      <c r="I21" s="69"/>
      <c r="J21" s="69"/>
      <c r="K21" s="69"/>
      <c r="L21" s="69"/>
      <c r="M21" s="69"/>
    </row>
    <row r="22" spans="1:13" ht="12.75">
      <c r="A22" s="69"/>
      <c r="B22" s="69"/>
      <c r="C22" s="69"/>
      <c r="D22" s="69"/>
      <c r="E22" s="69"/>
      <c r="F22" s="69"/>
      <c r="G22" s="69"/>
      <c r="H22" s="69"/>
      <c r="I22" s="69"/>
      <c r="J22" s="69"/>
      <c r="K22" s="69"/>
      <c r="L22" s="69"/>
      <c r="M22" s="69"/>
    </row>
    <row r="23" spans="1:13" ht="12.75">
      <c r="A23" s="69"/>
      <c r="B23" s="69"/>
      <c r="C23" s="69"/>
      <c r="D23" s="69"/>
      <c r="E23" s="69"/>
      <c r="F23" s="69"/>
      <c r="G23" s="69"/>
      <c r="H23" s="69"/>
      <c r="I23" s="69"/>
      <c r="J23" s="69"/>
      <c r="K23" s="69"/>
      <c r="L23" s="69"/>
      <c r="M23" s="69"/>
    </row>
    <row r="24" spans="1:13" ht="12.75">
      <c r="A24" s="69"/>
      <c r="B24" s="69"/>
      <c r="C24" s="69"/>
      <c r="D24" s="69"/>
      <c r="E24" s="69"/>
      <c r="F24" s="69"/>
      <c r="G24" s="69"/>
      <c r="H24" s="69"/>
      <c r="I24" s="69"/>
      <c r="J24" s="69"/>
      <c r="K24" s="69"/>
      <c r="L24" s="69"/>
      <c r="M24" s="69"/>
    </row>
    <row r="25" spans="1:13" ht="12.75">
      <c r="A25" s="69"/>
      <c r="B25" s="69"/>
      <c r="C25" s="69"/>
      <c r="D25" s="69"/>
      <c r="E25" s="69"/>
      <c r="F25" s="69"/>
      <c r="G25" s="69"/>
      <c r="H25" s="69"/>
      <c r="I25" s="69"/>
      <c r="J25" s="69"/>
      <c r="K25" s="69"/>
      <c r="L25" s="69"/>
      <c r="M25" s="69"/>
    </row>
    <row r="26" spans="1:13" ht="12.75">
      <c r="A26" s="69"/>
      <c r="B26" s="69"/>
      <c r="C26" s="69"/>
      <c r="D26" s="69"/>
      <c r="E26" s="69"/>
      <c r="F26" s="69"/>
      <c r="G26" s="69"/>
      <c r="H26" s="69"/>
      <c r="I26" s="69"/>
      <c r="J26" s="69"/>
      <c r="K26" s="69"/>
      <c r="L26" s="69"/>
      <c r="M26" s="69"/>
    </row>
    <row r="27" spans="1:13" ht="12.75">
      <c r="A27" s="69"/>
      <c r="B27" s="69"/>
      <c r="C27" s="69"/>
      <c r="D27" s="69"/>
      <c r="E27" s="69"/>
      <c r="F27" s="69"/>
      <c r="G27" s="69"/>
      <c r="H27" s="69"/>
      <c r="I27" s="69"/>
      <c r="J27" s="69"/>
      <c r="K27" s="69"/>
      <c r="L27" s="69"/>
      <c r="M27" s="69"/>
    </row>
  </sheetData>
  <sheetProtection/>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T50"/>
  <sheetViews>
    <sheetView zoomScalePageLayoutView="0" workbookViewId="0" topLeftCell="A1">
      <selection activeCell="D21" sqref="D21:E21"/>
    </sheetView>
  </sheetViews>
  <sheetFormatPr defaultColWidth="9.140625" defaultRowHeight="12.75"/>
  <cols>
    <col min="1" max="1" width="4.8515625" style="0" customWidth="1"/>
    <col min="2" max="2" width="8.28125" style="0" customWidth="1"/>
    <col min="3" max="3" width="8.8515625" style="0" customWidth="1"/>
    <col min="4" max="4" width="8.28125" style="0" customWidth="1"/>
    <col min="5" max="6" width="8.57421875" style="0" customWidth="1"/>
    <col min="7" max="7" width="9.8515625" style="0" customWidth="1"/>
    <col min="8" max="8" width="8.7109375" style="0" customWidth="1"/>
    <col min="9" max="10" width="8.57421875" style="0" customWidth="1"/>
    <col min="11" max="11" width="8.28125" style="0" customWidth="1"/>
  </cols>
  <sheetData>
    <row r="1" spans="1:13" s="1" customFormat="1" ht="24.75" customHeight="1">
      <c r="A1" s="75" t="s">
        <v>91</v>
      </c>
      <c r="B1" s="61"/>
      <c r="C1" s="61"/>
      <c r="D1" s="76"/>
      <c r="E1" s="77"/>
      <c r="F1" s="78"/>
      <c r="G1" s="77"/>
      <c r="H1" s="61"/>
      <c r="I1" s="61"/>
      <c r="J1" s="61"/>
      <c r="K1" s="61"/>
      <c r="L1" s="61"/>
      <c r="M1" s="67"/>
    </row>
    <row r="2" spans="1:13" s="1" customFormat="1" ht="15.75">
      <c r="A2" s="62" t="s">
        <v>20</v>
      </c>
      <c r="B2" s="63"/>
      <c r="C2" s="64"/>
      <c r="D2" s="65"/>
      <c r="E2" s="64"/>
      <c r="F2" s="64"/>
      <c r="G2" s="66"/>
      <c r="H2" s="64"/>
      <c r="I2" s="64"/>
      <c r="J2" s="64"/>
      <c r="K2" s="64"/>
      <c r="L2" s="64"/>
      <c r="M2" s="67"/>
    </row>
    <row r="3" spans="1:13" s="2" customFormat="1" ht="11.25">
      <c r="A3" s="21"/>
      <c r="B3" s="21"/>
      <c r="C3" s="21"/>
      <c r="D3" s="22"/>
      <c r="E3" s="23"/>
      <c r="F3" s="24"/>
      <c r="G3" s="25"/>
      <c r="H3" s="21"/>
      <c r="I3" s="21"/>
      <c r="J3" s="21"/>
      <c r="K3" s="21"/>
      <c r="L3" s="21"/>
      <c r="M3" s="27"/>
    </row>
    <row r="4" spans="1:13" s="2" customFormat="1" ht="11.25">
      <c r="A4" s="21"/>
      <c r="B4" s="21"/>
      <c r="C4" s="26"/>
      <c r="D4" s="21"/>
      <c r="E4" s="21"/>
      <c r="F4" s="21"/>
      <c r="G4" s="28" t="s">
        <v>32</v>
      </c>
      <c r="H4" s="21"/>
      <c r="I4" s="21"/>
      <c r="J4" s="28" t="s">
        <v>33</v>
      </c>
      <c r="K4" s="21"/>
      <c r="L4" s="21"/>
      <c r="M4" s="28" t="s">
        <v>35</v>
      </c>
    </row>
    <row r="5" spans="1:13" s="2" customFormat="1" ht="11.25">
      <c r="A5" s="26" t="s">
        <v>1</v>
      </c>
      <c r="B5" s="29" t="s">
        <v>12</v>
      </c>
      <c r="C5" s="26"/>
      <c r="D5" s="28" t="s">
        <v>57</v>
      </c>
      <c r="E5" s="28" t="s">
        <v>0</v>
      </c>
      <c r="F5" s="28" t="s">
        <v>14</v>
      </c>
      <c r="G5" s="26" t="s">
        <v>34</v>
      </c>
      <c r="H5" s="28" t="s">
        <v>3</v>
      </c>
      <c r="I5" s="28" t="s">
        <v>15</v>
      </c>
      <c r="J5" s="26" t="s">
        <v>34</v>
      </c>
      <c r="K5" s="28" t="s">
        <v>4</v>
      </c>
      <c r="L5" s="28" t="s">
        <v>16</v>
      </c>
      <c r="M5" s="26" t="s">
        <v>34</v>
      </c>
    </row>
    <row r="6" spans="1:13" s="2" customFormat="1" ht="11.25">
      <c r="A6" s="26"/>
      <c r="B6" s="29" t="s">
        <v>13</v>
      </c>
      <c r="C6" s="26"/>
      <c r="D6" s="28" t="s">
        <v>17</v>
      </c>
      <c r="E6" s="28" t="s">
        <v>38</v>
      </c>
      <c r="F6" s="28" t="s">
        <v>18</v>
      </c>
      <c r="G6" s="22"/>
      <c r="H6" s="28" t="s">
        <v>38</v>
      </c>
      <c r="I6" s="28" t="s">
        <v>18</v>
      </c>
      <c r="J6" s="22"/>
      <c r="K6" s="28" t="s">
        <v>38</v>
      </c>
      <c r="L6" s="28" t="s">
        <v>18</v>
      </c>
      <c r="M6" s="22"/>
    </row>
    <row r="7" spans="1:13" s="2" customFormat="1" ht="11.25">
      <c r="A7" s="26"/>
      <c r="B7" s="26"/>
      <c r="C7" s="26"/>
      <c r="D7" s="28" t="s">
        <v>2</v>
      </c>
      <c r="E7" s="26" t="s">
        <v>19</v>
      </c>
      <c r="F7" s="26" t="s">
        <v>19</v>
      </c>
      <c r="G7" s="26" t="s">
        <v>19</v>
      </c>
      <c r="H7" s="26" t="s">
        <v>19</v>
      </c>
      <c r="I7" s="26" t="s">
        <v>19</v>
      </c>
      <c r="J7" s="26" t="s">
        <v>19</v>
      </c>
      <c r="K7" s="26" t="s">
        <v>19</v>
      </c>
      <c r="L7" s="26" t="s">
        <v>19</v>
      </c>
      <c r="M7" s="26" t="s">
        <v>19</v>
      </c>
    </row>
    <row r="8" spans="1:13" s="2" customFormat="1" ht="11.25">
      <c r="A8" s="26"/>
      <c r="B8" s="26"/>
      <c r="C8" s="26"/>
      <c r="D8" s="28"/>
      <c r="E8" s="28"/>
      <c r="F8" s="28"/>
      <c r="G8" s="21"/>
      <c r="H8" s="28"/>
      <c r="I8" s="28"/>
      <c r="J8" s="28"/>
      <c r="K8" s="28"/>
      <c r="L8" s="28"/>
      <c r="M8" s="27"/>
    </row>
    <row r="9" spans="1:13" s="2" customFormat="1" ht="11.25">
      <c r="A9" s="21"/>
      <c r="B9" s="21"/>
      <c r="C9" s="21"/>
      <c r="D9" s="21"/>
      <c r="E9" s="21"/>
      <c r="F9" s="21"/>
      <c r="G9" s="21"/>
      <c r="H9" s="21"/>
      <c r="I9" s="21"/>
      <c r="J9" s="21"/>
      <c r="K9" s="21"/>
      <c r="L9" s="21"/>
      <c r="M9" s="27"/>
    </row>
    <row r="10" spans="1:13" s="2" customFormat="1" ht="11.25">
      <c r="A10" s="31">
        <v>1</v>
      </c>
      <c r="B10" s="30" t="str">
        <f>'User data input'!G5</f>
        <v>field cropping</v>
      </c>
      <c r="C10" s="31"/>
      <c r="D10" s="31">
        <f>'User data input'!G25</f>
        <v>21</v>
      </c>
      <c r="E10" s="31">
        <f>('User data input'!I16*D10*1000)/100</f>
        <v>210</v>
      </c>
      <c r="F10" s="34">
        <f>(E10*D22)/100</f>
        <v>31.5</v>
      </c>
      <c r="G10" s="31">
        <f>'User data input'!G9</f>
        <v>40</v>
      </c>
      <c r="H10" s="31">
        <f>(D10*'User data input'!I17*1000)/100</f>
        <v>63</v>
      </c>
      <c r="I10" s="31">
        <f>(H10*I22)/100</f>
        <v>25.2</v>
      </c>
      <c r="J10" s="31">
        <f>'User data input'!G10</f>
        <v>30</v>
      </c>
      <c r="K10" s="34">
        <f>(D10*'User data input'!I18*1000)/100</f>
        <v>63</v>
      </c>
      <c r="L10" s="34">
        <f>(K10*M22)/100</f>
        <v>50.4</v>
      </c>
      <c r="M10" s="80">
        <f>'User data input'!G11</f>
        <v>30</v>
      </c>
    </row>
    <row r="11" spans="1:20" s="2" customFormat="1" ht="11.25">
      <c r="A11" s="31">
        <v>2</v>
      </c>
      <c r="B11" s="30" t="str">
        <f>'User data input'!G5</f>
        <v>field cropping</v>
      </c>
      <c r="C11" s="31"/>
      <c r="D11" s="31"/>
      <c r="E11" s="31"/>
      <c r="F11" s="34">
        <f>(E10*D23)/100</f>
        <v>21</v>
      </c>
      <c r="G11" s="31">
        <f>'User data input'!G9</f>
        <v>40</v>
      </c>
      <c r="H11" s="31"/>
      <c r="I11" s="31">
        <f>(H10*I23)/100</f>
        <v>25.2</v>
      </c>
      <c r="J11" s="31">
        <f>'User data input'!G10</f>
        <v>30</v>
      </c>
      <c r="K11" s="34"/>
      <c r="L11" s="34">
        <f>(K10*M23)/100</f>
        <v>12.6</v>
      </c>
      <c r="M11" s="79">
        <f>'User data input'!G11</f>
        <v>30</v>
      </c>
      <c r="O11" s="6"/>
      <c r="P11" s="6"/>
      <c r="Q11" s="3"/>
      <c r="R11" s="3"/>
      <c r="S11" s="6"/>
      <c r="T11" s="3"/>
    </row>
    <row r="12" spans="1:20" s="2" customFormat="1" ht="11.25">
      <c r="A12" s="31">
        <v>3</v>
      </c>
      <c r="B12" s="30" t="str">
        <f>'User data input'!G5</f>
        <v>field cropping</v>
      </c>
      <c r="C12" s="31"/>
      <c r="D12" s="31"/>
      <c r="E12" s="31"/>
      <c r="F12" s="34">
        <f>(E10*D24)/100</f>
        <v>10.5</v>
      </c>
      <c r="G12" s="31">
        <f>'User data input'!G9</f>
        <v>40</v>
      </c>
      <c r="H12" s="31"/>
      <c r="I12" s="31">
        <f>(H10*I24)/100</f>
        <v>12.6</v>
      </c>
      <c r="J12" s="31">
        <f>'User data input'!G10</f>
        <v>30</v>
      </c>
      <c r="K12" s="34"/>
      <c r="L12" s="34">
        <f>(K10*M24)/100</f>
        <v>0</v>
      </c>
      <c r="M12" s="79">
        <f>'User data input'!G11</f>
        <v>30</v>
      </c>
      <c r="O12" s="6"/>
      <c r="P12" s="6"/>
      <c r="Q12" s="3"/>
      <c r="R12" s="3"/>
      <c r="S12" s="6"/>
      <c r="T12" s="3"/>
    </row>
    <row r="13" spans="1:20" s="2" customFormat="1" ht="11.25">
      <c r="A13" s="31"/>
      <c r="B13" s="30"/>
      <c r="C13" s="31"/>
      <c r="D13" s="31"/>
      <c r="E13" s="31"/>
      <c r="F13" s="34"/>
      <c r="G13" s="31"/>
      <c r="H13" s="31"/>
      <c r="I13" s="31"/>
      <c r="J13" s="31"/>
      <c r="K13" s="34"/>
      <c r="L13" s="34"/>
      <c r="M13" s="79"/>
      <c r="O13" s="6"/>
      <c r="P13" s="6"/>
      <c r="Q13" s="3"/>
      <c r="R13" s="3"/>
      <c r="S13" s="6"/>
      <c r="T13" s="3"/>
    </row>
    <row r="14" spans="1:20" s="2" customFormat="1" ht="11.25">
      <c r="A14" s="31"/>
      <c r="B14" s="30"/>
      <c r="C14" s="31"/>
      <c r="D14" s="31"/>
      <c r="E14" s="31"/>
      <c r="F14" s="34"/>
      <c r="G14" s="31"/>
      <c r="H14" s="31"/>
      <c r="I14" s="31"/>
      <c r="J14" s="31"/>
      <c r="K14" s="34"/>
      <c r="L14" s="34"/>
      <c r="M14" s="79"/>
      <c r="O14" s="6"/>
      <c r="P14" s="6"/>
      <c r="Q14" s="3"/>
      <c r="R14" s="3"/>
      <c r="S14" s="6"/>
      <c r="T14" s="3"/>
    </row>
    <row r="15" spans="1:20" s="2" customFormat="1" ht="11.25">
      <c r="A15" s="31"/>
      <c r="B15" s="30"/>
      <c r="C15" s="31"/>
      <c r="D15" s="31"/>
      <c r="E15" s="31"/>
      <c r="F15" s="34"/>
      <c r="G15" s="31"/>
      <c r="H15" s="31"/>
      <c r="I15" s="31"/>
      <c r="J15" s="31"/>
      <c r="K15" s="34"/>
      <c r="L15" s="34"/>
      <c r="M15" s="79"/>
      <c r="O15" s="6"/>
      <c r="P15" s="6"/>
      <c r="Q15" s="3"/>
      <c r="R15" s="3"/>
      <c r="S15" s="6"/>
      <c r="T15" s="3"/>
    </row>
    <row r="16" spans="1:20" s="2" customFormat="1" ht="11.25">
      <c r="A16" s="31"/>
      <c r="B16" s="30"/>
      <c r="C16" s="31"/>
      <c r="D16" s="31"/>
      <c r="E16" s="31"/>
      <c r="F16" s="34"/>
      <c r="G16" s="31"/>
      <c r="H16" s="31"/>
      <c r="I16" s="31"/>
      <c r="J16" s="31"/>
      <c r="K16" s="34"/>
      <c r="L16" s="34"/>
      <c r="M16" s="68"/>
      <c r="O16" s="6"/>
      <c r="P16" s="6"/>
      <c r="Q16" s="3"/>
      <c r="R16" s="3"/>
      <c r="S16" s="6"/>
      <c r="T16" s="3"/>
    </row>
    <row r="17" spans="1:20" s="2" customFormat="1" ht="11.25">
      <c r="A17" s="31"/>
      <c r="B17" s="30"/>
      <c r="C17" s="31"/>
      <c r="D17" s="31"/>
      <c r="E17" s="31"/>
      <c r="F17" s="34"/>
      <c r="G17" s="31"/>
      <c r="H17" s="31"/>
      <c r="I17" s="31"/>
      <c r="J17" s="31"/>
      <c r="K17" s="34"/>
      <c r="L17" s="34"/>
      <c r="M17" s="68"/>
      <c r="O17" s="6"/>
      <c r="P17" s="6"/>
      <c r="Q17" s="3"/>
      <c r="R17" s="3"/>
      <c r="S17" s="6"/>
      <c r="T17" s="3"/>
    </row>
    <row r="18" spans="1:20" s="2" customFormat="1" ht="11.25">
      <c r="A18" s="31"/>
      <c r="B18" s="30"/>
      <c r="C18" s="31"/>
      <c r="D18" s="31"/>
      <c r="E18" s="31"/>
      <c r="F18" s="34"/>
      <c r="G18" s="31"/>
      <c r="H18" s="31"/>
      <c r="I18" s="31"/>
      <c r="J18" s="31"/>
      <c r="K18" s="31"/>
      <c r="L18" s="31"/>
      <c r="M18" s="68"/>
      <c r="O18" s="6"/>
      <c r="P18" s="6"/>
      <c r="Q18" s="3"/>
      <c r="R18" s="3"/>
      <c r="S18" s="6"/>
      <c r="T18" s="3"/>
    </row>
    <row r="19" spans="1:20" s="2" customFormat="1" ht="15">
      <c r="A19" s="62" t="s">
        <v>30</v>
      </c>
      <c r="B19" s="16"/>
      <c r="C19" s="36"/>
      <c r="D19" s="37"/>
      <c r="E19" s="37"/>
      <c r="F19" s="38"/>
      <c r="G19" s="31"/>
      <c r="H19" s="31"/>
      <c r="I19" s="31"/>
      <c r="J19" s="31"/>
      <c r="K19" s="31"/>
      <c r="L19" s="31"/>
      <c r="M19" s="68"/>
      <c r="O19" s="6"/>
      <c r="P19" s="6"/>
      <c r="Q19" s="3"/>
      <c r="R19" s="3"/>
      <c r="S19" s="6"/>
      <c r="T19" s="3"/>
    </row>
    <row r="20" spans="1:20" s="2" customFormat="1" ht="12.75">
      <c r="A20" s="17"/>
      <c r="B20" s="18"/>
      <c r="C20" s="18"/>
      <c r="D20" s="31"/>
      <c r="E20" s="31"/>
      <c r="F20" s="34"/>
      <c r="G20" s="31"/>
      <c r="H20" s="31"/>
      <c r="I20" s="31"/>
      <c r="J20" s="31"/>
      <c r="K20" s="31"/>
      <c r="L20" s="31"/>
      <c r="M20" s="68"/>
      <c r="O20" s="6"/>
      <c r="P20" s="6"/>
      <c r="Q20" s="3">
        <f>20*50</f>
        <v>1000</v>
      </c>
      <c r="R20" s="3"/>
      <c r="S20" s="6"/>
      <c r="T20" s="3"/>
    </row>
    <row r="21" spans="1:20" s="2" customFormat="1" ht="11.25">
      <c r="A21" s="26" t="s">
        <v>9</v>
      </c>
      <c r="B21" s="26"/>
      <c r="C21" s="27"/>
      <c r="D21" s="180" t="s">
        <v>71</v>
      </c>
      <c r="E21" s="27" t="s">
        <v>92</v>
      </c>
      <c r="F21" s="26" t="s">
        <v>10</v>
      </c>
      <c r="G21" s="26"/>
      <c r="I21" s="21">
        <v>100</v>
      </c>
      <c r="J21" s="27"/>
      <c r="K21" s="26" t="s">
        <v>11</v>
      </c>
      <c r="L21" s="26"/>
      <c r="M21" s="21">
        <v>100</v>
      </c>
      <c r="O21" s="6"/>
      <c r="P21" s="6"/>
      <c r="Q21" s="3"/>
      <c r="R21" s="3"/>
      <c r="S21" s="6"/>
      <c r="T21" s="3"/>
    </row>
    <row r="22" spans="1:20" s="2" customFormat="1" ht="11.25">
      <c r="A22" s="21" t="s">
        <v>6</v>
      </c>
      <c r="B22" s="21"/>
      <c r="C22" s="27"/>
      <c r="D22" s="21">
        <v>15</v>
      </c>
      <c r="E22" s="27"/>
      <c r="F22" s="21" t="s">
        <v>6</v>
      </c>
      <c r="G22" s="21"/>
      <c r="H22" s="27"/>
      <c r="I22" s="21">
        <v>40</v>
      </c>
      <c r="J22" s="27"/>
      <c r="K22" s="21" t="s">
        <v>6</v>
      </c>
      <c r="L22" s="21"/>
      <c r="M22" s="21">
        <v>80</v>
      </c>
      <c r="O22" s="6"/>
      <c r="P22" s="6"/>
      <c r="Q22" s="3"/>
      <c r="R22" s="3"/>
      <c r="S22" s="6"/>
      <c r="T22" s="3"/>
    </row>
    <row r="23" spans="1:20" s="2" customFormat="1" ht="11.25">
      <c r="A23" s="21" t="s">
        <v>7</v>
      </c>
      <c r="B23" s="21"/>
      <c r="C23" s="27"/>
      <c r="D23" s="21">
        <v>10</v>
      </c>
      <c r="E23" s="27"/>
      <c r="F23" s="21" t="s">
        <v>7</v>
      </c>
      <c r="G23" s="21"/>
      <c r="H23" s="27"/>
      <c r="I23" s="21">
        <v>40</v>
      </c>
      <c r="J23" s="27"/>
      <c r="K23" s="21" t="s">
        <v>7</v>
      </c>
      <c r="L23" s="21"/>
      <c r="M23" s="21">
        <v>20</v>
      </c>
      <c r="O23" s="6"/>
      <c r="P23" s="6"/>
      <c r="Q23" s="3"/>
      <c r="R23" s="3"/>
      <c r="S23" s="6"/>
      <c r="T23" s="3"/>
    </row>
    <row r="24" spans="1:20" s="2" customFormat="1" ht="11.25">
      <c r="A24" s="21" t="s">
        <v>8</v>
      </c>
      <c r="B24" s="21"/>
      <c r="C24" s="27"/>
      <c r="D24" s="21">
        <v>5</v>
      </c>
      <c r="E24" s="27"/>
      <c r="F24" s="21" t="s">
        <v>8</v>
      </c>
      <c r="G24" s="21"/>
      <c r="H24" s="27"/>
      <c r="I24" s="21">
        <v>20</v>
      </c>
      <c r="J24" s="27"/>
      <c r="K24" s="21" t="s">
        <v>8</v>
      </c>
      <c r="L24" s="21"/>
      <c r="M24" s="21">
        <v>0</v>
      </c>
      <c r="O24" s="6"/>
      <c r="P24" s="6"/>
      <c r="Q24" s="3"/>
      <c r="R24" s="3"/>
      <c r="S24" s="6"/>
      <c r="T24" s="3"/>
    </row>
    <row r="25" spans="1:20" s="2" customFormat="1" ht="11.25">
      <c r="A25" s="21"/>
      <c r="B25" s="21"/>
      <c r="C25" s="27"/>
      <c r="D25" s="21"/>
      <c r="E25" s="27"/>
      <c r="F25" s="21"/>
      <c r="G25" s="21"/>
      <c r="H25" s="27"/>
      <c r="I25" s="21"/>
      <c r="J25" s="31"/>
      <c r="K25" s="31"/>
      <c r="L25" s="31"/>
      <c r="M25" s="68"/>
      <c r="O25" s="6"/>
      <c r="P25" s="6"/>
      <c r="Q25" s="3"/>
      <c r="R25" s="3"/>
      <c r="S25" s="6"/>
      <c r="T25" s="3"/>
    </row>
    <row r="26" spans="1:20" s="2" customFormat="1" ht="11.25">
      <c r="A26" s="21"/>
      <c r="B26" s="21"/>
      <c r="C26" s="21"/>
      <c r="D26" s="31"/>
      <c r="E26" s="31"/>
      <c r="F26" s="34"/>
      <c r="G26" s="31"/>
      <c r="H26" s="31"/>
      <c r="I26" s="31"/>
      <c r="J26" s="31"/>
      <c r="K26" s="31"/>
      <c r="L26" s="31"/>
      <c r="M26" s="68"/>
      <c r="O26" s="6"/>
      <c r="P26" s="6"/>
      <c r="Q26" s="3"/>
      <c r="R26" s="3"/>
      <c r="S26" s="6"/>
      <c r="T26" s="3"/>
    </row>
    <row r="27" spans="1:19" s="175" customFormat="1" ht="18" customHeight="1">
      <c r="A27" s="173" t="s">
        <v>63</v>
      </c>
      <c r="B27" s="173"/>
      <c r="C27" s="173"/>
      <c r="D27" s="173"/>
      <c r="E27" s="173"/>
      <c r="F27" s="173"/>
      <c r="G27" s="173"/>
      <c r="H27" s="173"/>
      <c r="I27" s="173"/>
      <c r="J27" s="173"/>
      <c r="K27" s="173"/>
      <c r="L27" s="173"/>
      <c r="M27" s="174"/>
      <c r="O27" s="176"/>
      <c r="P27" s="176"/>
      <c r="S27" s="176"/>
    </row>
    <row r="28" spans="1:13" s="175" customFormat="1" ht="13.5" customHeight="1">
      <c r="A28" s="172" t="s">
        <v>65</v>
      </c>
      <c r="B28" s="172"/>
      <c r="C28" s="172"/>
      <c r="D28" s="172"/>
      <c r="E28" s="172"/>
      <c r="F28" s="172"/>
      <c r="G28" s="172"/>
      <c r="H28" s="172"/>
      <c r="I28" s="172"/>
      <c r="J28" s="172"/>
      <c r="K28" s="172"/>
      <c r="L28" s="172"/>
      <c r="M28" s="177"/>
    </row>
    <row r="29" spans="1:13" s="175" customFormat="1" ht="18" customHeight="1">
      <c r="A29" s="172" t="s">
        <v>66</v>
      </c>
      <c r="B29" s="172"/>
      <c r="C29" s="172"/>
      <c r="D29" s="172"/>
      <c r="E29" s="172"/>
      <c r="F29" s="172"/>
      <c r="G29" s="172"/>
      <c r="H29" s="172"/>
      <c r="I29" s="172"/>
      <c r="J29" s="172"/>
      <c r="K29" s="172"/>
      <c r="L29" s="172"/>
      <c r="M29" s="177"/>
    </row>
    <row r="30" spans="1:12" s="179" customFormat="1" ht="12.75">
      <c r="A30" s="172" t="s">
        <v>64</v>
      </c>
      <c r="B30" s="178"/>
      <c r="C30" s="172"/>
      <c r="D30" s="172"/>
      <c r="E30" s="178"/>
      <c r="F30" s="172"/>
      <c r="G30" s="178"/>
      <c r="H30" s="178"/>
      <c r="I30" s="178"/>
      <c r="J30" s="178"/>
      <c r="K30" s="178"/>
      <c r="L30" s="178"/>
    </row>
    <row r="31" spans="1:12" s="179" customFormat="1" ht="12.75">
      <c r="A31" s="172" t="s">
        <v>67</v>
      </c>
      <c r="B31" s="178"/>
      <c r="C31" s="172"/>
      <c r="D31" s="172"/>
      <c r="E31" s="178"/>
      <c r="F31" s="172"/>
      <c r="G31" s="178"/>
      <c r="H31" s="178"/>
      <c r="I31" s="178"/>
      <c r="J31" s="178"/>
      <c r="K31" s="178"/>
      <c r="L31" s="178"/>
    </row>
    <row r="32" spans="1:12" ht="12.75">
      <c r="A32" s="72" t="s">
        <v>88</v>
      </c>
      <c r="B32" s="32"/>
      <c r="C32" s="72"/>
      <c r="D32" s="72"/>
      <c r="E32" s="32"/>
      <c r="F32" s="72"/>
      <c r="G32" s="32"/>
      <c r="H32" s="32"/>
      <c r="I32" s="32"/>
      <c r="J32" s="32"/>
      <c r="K32" s="32"/>
      <c r="L32" s="32"/>
    </row>
    <row r="33" spans="1:12" ht="12.75">
      <c r="A33" s="32"/>
      <c r="B33" s="32"/>
      <c r="C33" s="74"/>
      <c r="D33" s="74"/>
      <c r="E33" s="32"/>
      <c r="F33" s="74"/>
      <c r="G33" s="32"/>
      <c r="H33" s="32"/>
      <c r="I33" s="32"/>
      <c r="J33" s="32"/>
      <c r="K33" s="32"/>
      <c r="L33" s="32"/>
    </row>
    <row r="34" spans="1:13" ht="94.5" customHeight="1">
      <c r="A34" s="207" t="s">
        <v>68</v>
      </c>
      <c r="B34" s="204"/>
      <c r="C34" s="204"/>
      <c r="D34" s="204"/>
      <c r="E34" s="204"/>
      <c r="F34" s="204"/>
      <c r="G34" s="204"/>
      <c r="H34" s="204"/>
      <c r="I34" s="204"/>
      <c r="J34" s="204"/>
      <c r="K34" s="204"/>
      <c r="L34" s="204"/>
      <c r="M34" s="204"/>
    </row>
    <row r="35" spans="1:12" ht="12.75">
      <c r="A35" s="31"/>
      <c r="B35" s="20"/>
      <c r="C35" s="34"/>
      <c r="D35" s="34"/>
      <c r="E35" s="35"/>
      <c r="F35" s="34"/>
      <c r="G35" s="20"/>
      <c r="H35" s="32"/>
      <c r="I35" s="32"/>
      <c r="J35" s="32"/>
      <c r="K35" s="32"/>
      <c r="L35" s="32"/>
    </row>
    <row r="36" spans="1:13" ht="26.25" customHeight="1">
      <c r="A36" s="208" t="s">
        <v>72</v>
      </c>
      <c r="B36" s="209"/>
      <c r="C36" s="209"/>
      <c r="D36" s="209"/>
      <c r="E36" s="209"/>
      <c r="F36" s="209"/>
      <c r="G36" s="209"/>
      <c r="H36" s="209"/>
      <c r="I36" s="209"/>
      <c r="J36" s="209"/>
      <c r="K36" s="209"/>
      <c r="L36" s="209"/>
      <c r="M36" s="209"/>
    </row>
    <row r="37" spans="1:12" ht="12.75">
      <c r="A37" s="31"/>
      <c r="B37" s="20"/>
      <c r="C37" s="34"/>
      <c r="D37" s="34"/>
      <c r="E37" s="35"/>
      <c r="F37" s="34"/>
      <c r="G37" s="20"/>
      <c r="H37" s="32"/>
      <c r="I37" s="32"/>
      <c r="J37" s="32"/>
      <c r="K37" s="32"/>
      <c r="L37" s="32"/>
    </row>
    <row r="38" spans="1:12" ht="12.75">
      <c r="A38" s="31"/>
      <c r="B38" s="20"/>
      <c r="C38" s="34"/>
      <c r="D38" s="34"/>
      <c r="E38" s="35"/>
      <c r="F38" s="34"/>
      <c r="G38" s="20"/>
      <c r="H38" s="32"/>
      <c r="I38" s="32"/>
      <c r="J38" s="32"/>
      <c r="K38" s="32"/>
      <c r="L38" s="32"/>
    </row>
    <row r="39" spans="1:12" ht="12.75">
      <c r="A39" s="31"/>
      <c r="B39" s="20"/>
      <c r="C39" s="34"/>
      <c r="D39" s="34"/>
      <c r="E39" s="35"/>
      <c r="F39" s="34"/>
      <c r="G39" s="20"/>
      <c r="H39" s="32"/>
      <c r="I39" s="32"/>
      <c r="J39" s="32"/>
      <c r="K39" s="32"/>
      <c r="L39" s="32"/>
    </row>
    <row r="40" spans="1:12" ht="12.75">
      <c r="A40" s="57"/>
      <c r="B40" s="58"/>
      <c r="C40" s="56"/>
      <c r="D40" s="56"/>
      <c r="E40" s="59"/>
      <c r="F40" s="56"/>
      <c r="G40" s="20"/>
      <c r="H40" s="33"/>
      <c r="I40" s="33"/>
      <c r="J40" s="33"/>
      <c r="K40" s="33"/>
      <c r="L40" s="32"/>
    </row>
    <row r="42" spans="1:12" ht="12.75">
      <c r="A42" s="16"/>
      <c r="B42" s="30"/>
      <c r="C42" s="31"/>
      <c r="D42" s="31"/>
      <c r="E42" s="31"/>
      <c r="F42" s="31"/>
      <c r="G42" s="31"/>
      <c r="H42" s="31"/>
      <c r="I42" s="31"/>
      <c r="J42" s="31"/>
      <c r="K42" s="20"/>
      <c r="L42" s="20"/>
    </row>
    <row r="43" spans="1:12" ht="12.75">
      <c r="A43" s="21"/>
      <c r="B43" s="31"/>
      <c r="C43" s="31"/>
      <c r="D43" s="21"/>
      <c r="E43" s="21"/>
      <c r="F43" s="21"/>
      <c r="G43" s="21"/>
      <c r="H43" s="21"/>
      <c r="I43" s="21"/>
      <c r="J43" s="21"/>
      <c r="K43" s="20"/>
      <c r="L43" s="20"/>
    </row>
    <row r="44" spans="1:12" ht="12.75">
      <c r="A44" s="21"/>
      <c r="B44" s="21"/>
      <c r="C44" s="21"/>
      <c r="D44" s="21"/>
      <c r="E44" s="21"/>
      <c r="F44" s="21"/>
      <c r="G44" s="21"/>
      <c r="H44" s="21"/>
      <c r="I44" s="21"/>
      <c r="J44" s="21"/>
      <c r="K44" s="20"/>
      <c r="L44" s="20"/>
    </row>
    <row r="45" spans="1:12" ht="12.75">
      <c r="A45" s="60"/>
      <c r="B45" s="31"/>
      <c r="C45" s="31"/>
      <c r="D45" s="21"/>
      <c r="E45" s="21"/>
      <c r="F45" s="21"/>
      <c r="G45" s="21"/>
      <c r="H45" s="21"/>
      <c r="I45" s="21"/>
      <c r="J45" s="21"/>
      <c r="K45" s="20"/>
      <c r="L45" s="20"/>
    </row>
    <row r="46" spans="1:12" ht="12.75">
      <c r="A46" s="60"/>
      <c r="B46" s="31"/>
      <c r="C46" s="31"/>
      <c r="D46" s="21"/>
      <c r="E46" s="21"/>
      <c r="F46" s="21"/>
      <c r="G46" s="21"/>
      <c r="H46" s="21"/>
      <c r="I46" s="21"/>
      <c r="J46" s="21"/>
      <c r="K46" s="20"/>
      <c r="L46" s="20"/>
    </row>
    <row r="47" spans="1:12" ht="12.75">
      <c r="A47" s="60"/>
      <c r="B47" s="21"/>
      <c r="C47" s="21"/>
      <c r="D47" s="21"/>
      <c r="E47" s="21"/>
      <c r="F47" s="21"/>
      <c r="G47" s="21"/>
      <c r="H47" s="21"/>
      <c r="I47" s="21"/>
      <c r="J47" s="21"/>
      <c r="K47" s="20"/>
      <c r="L47" s="20"/>
    </row>
    <row r="48" spans="1:12" ht="12.75">
      <c r="A48" s="21"/>
      <c r="B48" s="21"/>
      <c r="C48" s="21"/>
      <c r="D48" s="21"/>
      <c r="E48" s="21"/>
      <c r="F48" s="21"/>
      <c r="G48" s="21"/>
      <c r="H48" s="21"/>
      <c r="I48" s="21"/>
      <c r="J48" s="21"/>
      <c r="K48" s="20"/>
      <c r="L48" s="20"/>
    </row>
    <row r="49" spans="1:12" ht="12.75">
      <c r="A49" s="21"/>
      <c r="B49" s="21"/>
      <c r="C49" s="21"/>
      <c r="D49" s="21"/>
      <c r="E49" s="21"/>
      <c r="F49" s="21"/>
      <c r="G49" s="21"/>
      <c r="H49" s="21"/>
      <c r="I49" s="21"/>
      <c r="J49" s="21"/>
      <c r="K49" s="20"/>
      <c r="L49" s="20"/>
    </row>
    <row r="50" spans="1:12" ht="12.75">
      <c r="A50" s="21"/>
      <c r="B50" s="31"/>
      <c r="C50" s="31"/>
      <c r="D50" s="31"/>
      <c r="E50" s="31"/>
      <c r="F50" s="31"/>
      <c r="G50" s="31"/>
      <c r="H50" s="31"/>
      <c r="I50" s="31"/>
      <c r="J50" s="31"/>
      <c r="K50" s="20"/>
      <c r="L50" s="20"/>
    </row>
  </sheetData>
  <sheetProtection/>
  <mergeCells count="2">
    <mergeCell ref="A34:M34"/>
    <mergeCell ref="A36:M36"/>
  </mergeCells>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This calculator is provides general information and general estimation only for the purpose of initiating dialogue between compost seller and grower. The calculator is no substitute for compost, soil and foliar analysis which should be used to inform site specific application rates of compost and fertiliser.</dc:description>
  <cp:lastModifiedBy>Nigel Shepherd</cp:lastModifiedBy>
  <cp:lastPrinted>2009-08-12T00:18:15Z</cp:lastPrinted>
  <dcterms:created xsi:type="dcterms:W3CDTF">2003-03-14T02:50:03Z</dcterms:created>
  <dcterms:modified xsi:type="dcterms:W3CDTF">2010-08-14T12:29:31Z</dcterms:modified>
  <cp:category/>
  <cp:version/>
  <cp:contentType/>
  <cp:contentStatus/>
</cp:coreProperties>
</file>